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8814777A-9B90-4FB7-9E77-C9C19B3D92CA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Line'!$C$1:$AS$62</definedName>
    <definedName name="_xlnm._FilterDatabase" localSheetId="3" hidden="1">'Game Section'!$A$3:$J$84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J45" i="13" l="1"/>
  <c r="J84" i="13"/>
  <c r="H64" i="12"/>
  <c r="J64" i="12"/>
  <c r="L64" i="12"/>
  <c r="N64" i="12"/>
  <c r="P64" i="12"/>
  <c r="R64" i="12"/>
  <c r="T64" i="12"/>
  <c r="V64" i="12"/>
  <c r="X64" i="12"/>
  <c r="Z64" i="12"/>
  <c r="AB64" i="12"/>
  <c r="AD64" i="12"/>
  <c r="AF64" i="12"/>
  <c r="AH64" i="12"/>
  <c r="AJ64" i="12"/>
  <c r="AL6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5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8" i="12"/>
  <c r="H44" i="12"/>
  <c r="J44" i="12"/>
  <c r="L44" i="12"/>
  <c r="N44" i="12"/>
  <c r="P44" i="12"/>
  <c r="R44" i="12"/>
  <c r="T44" i="12"/>
  <c r="V44" i="12"/>
  <c r="X44" i="12"/>
  <c r="Z44" i="12"/>
  <c r="AB44" i="12"/>
  <c r="AD44" i="12"/>
  <c r="AF44" i="12"/>
  <c r="AH44" i="12"/>
  <c r="AJ44" i="12"/>
  <c r="AL44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54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H59" i="12"/>
  <c r="J59" i="12"/>
  <c r="L59" i="12"/>
  <c r="N59" i="12"/>
  <c r="P59" i="12"/>
  <c r="R59" i="12"/>
  <c r="T59" i="12"/>
  <c r="V59" i="12"/>
  <c r="X59" i="12"/>
  <c r="Z59" i="12"/>
  <c r="AB59" i="12"/>
  <c r="AD59" i="12"/>
  <c r="AF59" i="12"/>
  <c r="AH59" i="12"/>
  <c r="AJ59" i="12"/>
  <c r="AL59" i="12"/>
  <c r="H49" i="12"/>
  <c r="J49" i="12"/>
  <c r="L49" i="12"/>
  <c r="N49" i="12"/>
  <c r="P49" i="12"/>
  <c r="R49" i="12"/>
  <c r="T49" i="12"/>
  <c r="V49" i="12"/>
  <c r="X49" i="12"/>
  <c r="Z49" i="12"/>
  <c r="AB49" i="12"/>
  <c r="AD49" i="12"/>
  <c r="AF49" i="12"/>
  <c r="AH49" i="12"/>
  <c r="AJ49" i="12"/>
  <c r="AL49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6" i="12"/>
  <c r="H34" i="12"/>
  <c r="J34" i="12"/>
  <c r="L34" i="12"/>
  <c r="N34" i="12"/>
  <c r="P34" i="12"/>
  <c r="R34" i="12"/>
  <c r="T34" i="12"/>
  <c r="V34" i="12"/>
  <c r="X34" i="12"/>
  <c r="Z34" i="12"/>
  <c r="AB34" i="12"/>
  <c r="AD34" i="12"/>
  <c r="AF34" i="12"/>
  <c r="AH34" i="12"/>
  <c r="AJ34" i="12"/>
  <c r="AL34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3" i="12"/>
  <c r="J43" i="12"/>
  <c r="L43" i="12"/>
  <c r="N43" i="12"/>
  <c r="P43" i="12"/>
  <c r="R43" i="12"/>
  <c r="T43" i="12"/>
  <c r="V43" i="12"/>
  <c r="X43" i="12"/>
  <c r="Z43" i="12"/>
  <c r="AB43" i="12"/>
  <c r="AD43" i="12"/>
  <c r="AF43" i="12"/>
  <c r="AH43" i="12"/>
  <c r="AJ43" i="12"/>
  <c r="AL43" i="12"/>
  <c r="H61" i="12"/>
  <c r="J61" i="12"/>
  <c r="L61" i="12"/>
  <c r="F61" i="12" s="1"/>
  <c r="N61" i="12"/>
  <c r="P61" i="12"/>
  <c r="R61" i="12"/>
  <c r="T61" i="12"/>
  <c r="V61" i="12"/>
  <c r="X61" i="12"/>
  <c r="Z61" i="12"/>
  <c r="AB61" i="12"/>
  <c r="AD61" i="12"/>
  <c r="AF61" i="12"/>
  <c r="AH61" i="12"/>
  <c r="AJ61" i="12"/>
  <c r="AL61" i="12"/>
  <c r="H39" i="12"/>
  <c r="J39" i="12"/>
  <c r="L39" i="12"/>
  <c r="N39" i="12"/>
  <c r="P39" i="12"/>
  <c r="R39" i="12"/>
  <c r="T39" i="12"/>
  <c r="V39" i="12"/>
  <c r="X39" i="12"/>
  <c r="Z39" i="12"/>
  <c r="AB39" i="12"/>
  <c r="AD39" i="12"/>
  <c r="AF39" i="12"/>
  <c r="AH39" i="12"/>
  <c r="AJ39" i="12"/>
  <c r="AL39" i="12"/>
  <c r="E66" i="12"/>
  <c r="H66" i="12"/>
  <c r="J66" i="12"/>
  <c r="L66" i="12"/>
  <c r="N66" i="12"/>
  <c r="F66" i="12" s="1"/>
  <c r="P66" i="12"/>
  <c r="R66" i="12"/>
  <c r="T66" i="12"/>
  <c r="V66" i="12"/>
  <c r="X66" i="12"/>
  <c r="Z66" i="12"/>
  <c r="AB66" i="12"/>
  <c r="AD66" i="12"/>
  <c r="AF66" i="12"/>
  <c r="AH66" i="12"/>
  <c r="AJ66" i="12"/>
  <c r="AL66" i="12"/>
  <c r="E67" i="12"/>
  <c r="H67" i="12"/>
  <c r="J67" i="12"/>
  <c r="F67" i="12" s="1"/>
  <c r="L67" i="12"/>
  <c r="N67" i="12"/>
  <c r="P67" i="12"/>
  <c r="R67" i="12"/>
  <c r="T67" i="12"/>
  <c r="V67" i="12"/>
  <c r="X67" i="12"/>
  <c r="Z67" i="12"/>
  <c r="AB67" i="12"/>
  <c r="AD67" i="12"/>
  <c r="AF67" i="12"/>
  <c r="AH67" i="12"/>
  <c r="AJ67" i="12"/>
  <c r="AL67" i="12"/>
  <c r="E68" i="12"/>
  <c r="H68" i="12"/>
  <c r="J68" i="12"/>
  <c r="L68" i="12"/>
  <c r="N68" i="12"/>
  <c r="P68" i="12"/>
  <c r="R68" i="12"/>
  <c r="T68" i="12"/>
  <c r="V68" i="12"/>
  <c r="F68" i="12" s="1"/>
  <c r="X68" i="12"/>
  <c r="Z68" i="12"/>
  <c r="AB68" i="12"/>
  <c r="AD68" i="12"/>
  <c r="AF68" i="12"/>
  <c r="AH68" i="12"/>
  <c r="AJ68" i="12"/>
  <c r="AL68" i="12"/>
  <c r="E69" i="12"/>
  <c r="H69" i="12"/>
  <c r="J69" i="12"/>
  <c r="F69" i="12" s="1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9" i="12"/>
  <c r="E70" i="12"/>
  <c r="H70" i="12"/>
  <c r="J70" i="12"/>
  <c r="L70" i="12"/>
  <c r="N70" i="12"/>
  <c r="F70" i="12" s="1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E71" i="12"/>
  <c r="H71" i="12"/>
  <c r="J71" i="12"/>
  <c r="F71" i="12" s="1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E72" i="12"/>
  <c r="F72" i="12"/>
  <c r="H72" i="12"/>
  <c r="J72" i="12"/>
  <c r="L72" i="12"/>
  <c r="N72" i="12"/>
  <c r="P72" i="12"/>
  <c r="R72" i="12"/>
  <c r="T72" i="12"/>
  <c r="V72" i="12"/>
  <c r="X72" i="12"/>
  <c r="Z72" i="12"/>
  <c r="AB72" i="12"/>
  <c r="AD72" i="12"/>
  <c r="AF72" i="12"/>
  <c r="AH72" i="12"/>
  <c r="AJ72" i="12"/>
  <c r="AL72" i="12"/>
  <c r="E73" i="12"/>
  <c r="H73" i="12"/>
  <c r="J73" i="12"/>
  <c r="F73" i="12" s="1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E74" i="12"/>
  <c r="H74" i="12"/>
  <c r="J74" i="12"/>
  <c r="L74" i="12"/>
  <c r="N74" i="12"/>
  <c r="F74" i="12" s="1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E75" i="12"/>
  <c r="H75" i="12"/>
  <c r="J75" i="12"/>
  <c r="F75" i="12" s="1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E76" i="12"/>
  <c r="F76" i="12"/>
  <c r="H76" i="12"/>
  <c r="J76" i="12"/>
  <c r="L76" i="12"/>
  <c r="N76" i="12"/>
  <c r="P76" i="12"/>
  <c r="R76" i="12"/>
  <c r="T76" i="12"/>
  <c r="V76" i="12"/>
  <c r="X76" i="12"/>
  <c r="Z76" i="12"/>
  <c r="AB76" i="12"/>
  <c r="AD76" i="12"/>
  <c r="AF76" i="12"/>
  <c r="AH76" i="12"/>
  <c r="AJ76" i="12"/>
  <c r="AL76" i="12"/>
  <c r="E77" i="12"/>
  <c r="H77" i="12"/>
  <c r="J77" i="12"/>
  <c r="F77" i="12" s="1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E78" i="12"/>
  <c r="H78" i="12"/>
  <c r="J78" i="12"/>
  <c r="L78" i="12"/>
  <c r="N78" i="12"/>
  <c r="F78" i="12" s="1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E79" i="12"/>
  <c r="H79" i="12"/>
  <c r="J79" i="12"/>
  <c r="F79" i="12" s="1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E80" i="12"/>
  <c r="F80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J35" i="13"/>
  <c r="J33" i="13"/>
  <c r="J25" i="13"/>
  <c r="J16" i="13"/>
  <c r="J13" i="13"/>
  <c r="F44" i="12" l="1"/>
  <c r="F64" i="12"/>
  <c r="F39" i="12"/>
  <c r="F36" i="12"/>
  <c r="F25" i="12"/>
  <c r="F59" i="12"/>
  <c r="F43" i="12"/>
  <c r="F34" i="12"/>
  <c r="F11" i="12"/>
  <c r="F33" i="12"/>
  <c r="F54" i="12"/>
  <c r="F38" i="12"/>
  <c r="F65" i="12"/>
  <c r="F20" i="12"/>
  <c r="F10" i="12"/>
  <c r="F49" i="12"/>
  <c r="F22" i="12"/>
  <c r="J11" i="13"/>
  <c r="J6" i="13"/>
  <c r="H19" i="8"/>
  <c r="J19" i="8"/>
  <c r="L19" i="8"/>
  <c r="N19" i="8"/>
  <c r="P19" i="8"/>
  <c r="R19" i="8"/>
  <c r="T19" i="8"/>
  <c r="V19" i="8"/>
  <c r="X19" i="8"/>
  <c r="Z19" i="8"/>
  <c r="AB19" i="8"/>
  <c r="AF19" i="8"/>
  <c r="AH19" i="8"/>
  <c r="AJ19" i="8"/>
  <c r="AL19" i="8"/>
  <c r="H36" i="19"/>
  <c r="J77" i="13"/>
  <c r="J78" i="13"/>
  <c r="J79" i="13"/>
  <c r="J80" i="13"/>
  <c r="J81" i="13"/>
  <c r="J82" i="13"/>
  <c r="H30" i="19" l="1"/>
  <c r="H31" i="19"/>
  <c r="H32" i="19"/>
  <c r="H33" i="19"/>
  <c r="H34" i="19"/>
  <c r="H35" i="19"/>
  <c r="H29" i="19"/>
  <c r="N6" i="13" l="1"/>
  <c r="N55" i="8" l="1"/>
  <c r="J55" i="8"/>
  <c r="H55" i="8"/>
  <c r="P55" i="8"/>
  <c r="L55" i="8"/>
  <c r="H32" i="8" l="1"/>
  <c r="J32" i="8"/>
  <c r="L32" i="8"/>
  <c r="N32" i="8"/>
  <c r="P32" i="8"/>
  <c r="R32" i="8"/>
  <c r="T32" i="8"/>
  <c r="V32" i="8"/>
  <c r="X32" i="8"/>
  <c r="Z32" i="8"/>
  <c r="AB32" i="8"/>
  <c r="AF32" i="8"/>
  <c r="AH32" i="8"/>
  <c r="AJ5" i="8"/>
  <c r="AL5" i="8"/>
  <c r="H37" i="8"/>
  <c r="J37" i="8"/>
  <c r="L37" i="8"/>
  <c r="N37" i="8"/>
  <c r="P37" i="8"/>
  <c r="R37" i="8"/>
  <c r="T37" i="8"/>
  <c r="V37" i="8"/>
  <c r="X37" i="8"/>
  <c r="Z37" i="8"/>
  <c r="AB37" i="8"/>
  <c r="AF37" i="8"/>
  <c r="AH37" i="8"/>
  <c r="AJ12" i="8"/>
  <c r="AL12" i="8"/>
  <c r="H46" i="8"/>
  <c r="J46" i="8"/>
  <c r="L46" i="8"/>
  <c r="N46" i="8"/>
  <c r="P46" i="8"/>
  <c r="R46" i="8"/>
  <c r="T46" i="8"/>
  <c r="V46" i="8"/>
  <c r="X46" i="8"/>
  <c r="Z46" i="8"/>
  <c r="AB46" i="8"/>
  <c r="AF46" i="8"/>
  <c r="AH47" i="8"/>
  <c r="AJ50" i="8"/>
  <c r="AL50" i="8"/>
  <c r="H11" i="8"/>
  <c r="J11" i="8"/>
  <c r="L11" i="8"/>
  <c r="N11" i="8"/>
  <c r="P11" i="8"/>
  <c r="R11" i="8"/>
  <c r="T11" i="8"/>
  <c r="V11" i="8"/>
  <c r="X11" i="8"/>
  <c r="Z11" i="8"/>
  <c r="AB11" i="8"/>
  <c r="AF11" i="8"/>
  <c r="AH11" i="8"/>
  <c r="AJ7" i="8"/>
  <c r="AL7" i="8"/>
  <c r="H42" i="8"/>
  <c r="J42" i="8"/>
  <c r="L42" i="8"/>
  <c r="N42" i="8"/>
  <c r="P42" i="8"/>
  <c r="R42" i="8"/>
  <c r="T42" i="8"/>
  <c r="V42" i="8"/>
  <c r="X42" i="8"/>
  <c r="Z42" i="8"/>
  <c r="AB42" i="8"/>
  <c r="AF42" i="8"/>
  <c r="AH10" i="8"/>
  <c r="AJ39" i="8"/>
  <c r="AL39" i="8"/>
  <c r="H62" i="8"/>
  <c r="J62" i="8"/>
  <c r="L62" i="8"/>
  <c r="N62" i="8"/>
  <c r="P62" i="8"/>
  <c r="R62" i="8"/>
  <c r="T62" i="8"/>
  <c r="V62" i="8"/>
  <c r="X62" i="8"/>
  <c r="Z62" i="8"/>
  <c r="AB62" i="8"/>
  <c r="AF62" i="8"/>
  <c r="AH61" i="8"/>
  <c r="AJ53" i="8"/>
  <c r="AL53" i="8"/>
  <c r="H45" i="8"/>
  <c r="J45" i="8"/>
  <c r="L45" i="8"/>
  <c r="N45" i="8"/>
  <c r="P45" i="8"/>
  <c r="R45" i="8"/>
  <c r="T45" i="8"/>
  <c r="V45" i="8"/>
  <c r="X45" i="8"/>
  <c r="Z45" i="8"/>
  <c r="AB45" i="8"/>
  <c r="AF45" i="8"/>
  <c r="AH57" i="8"/>
  <c r="AJ20" i="8"/>
  <c r="AL20" i="8"/>
  <c r="H40" i="8"/>
  <c r="J40" i="8"/>
  <c r="L40" i="8"/>
  <c r="N40" i="8"/>
  <c r="P40" i="8"/>
  <c r="R40" i="8"/>
  <c r="T40" i="8"/>
  <c r="V40" i="8"/>
  <c r="X40" i="8"/>
  <c r="Z40" i="8"/>
  <c r="AB40" i="8"/>
  <c r="AF40" i="8"/>
  <c r="AH40" i="8"/>
  <c r="AJ49" i="8"/>
  <c r="AL49" i="8"/>
  <c r="H23" i="8"/>
  <c r="J23" i="8"/>
  <c r="L23" i="8"/>
  <c r="N23" i="8"/>
  <c r="P23" i="8"/>
  <c r="R23" i="8"/>
  <c r="T23" i="8"/>
  <c r="V23" i="8"/>
  <c r="X23" i="8"/>
  <c r="Z23" i="8"/>
  <c r="AB23" i="8"/>
  <c r="AF23" i="8"/>
  <c r="AH23" i="8"/>
  <c r="AJ6" i="8"/>
  <c r="AL6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43" i="8"/>
  <c r="AL43" i="8"/>
  <c r="H47" i="8"/>
  <c r="J47" i="8"/>
  <c r="L47" i="8"/>
  <c r="N47" i="8"/>
  <c r="P47" i="8"/>
  <c r="R47" i="8"/>
  <c r="T47" i="8"/>
  <c r="V47" i="8"/>
  <c r="X47" i="8"/>
  <c r="Z47" i="8"/>
  <c r="AB47" i="8"/>
  <c r="AF47" i="8"/>
  <c r="AH50" i="8"/>
  <c r="AJ44" i="8"/>
  <c r="AL44" i="8"/>
  <c r="H41" i="8"/>
  <c r="J41" i="8"/>
  <c r="L41" i="8"/>
  <c r="N41" i="8"/>
  <c r="P41" i="8"/>
  <c r="R41" i="8"/>
  <c r="T41" i="8"/>
  <c r="V41" i="8"/>
  <c r="X41" i="8"/>
  <c r="Z41" i="8"/>
  <c r="AB41" i="8"/>
  <c r="AF41" i="8"/>
  <c r="AH62" i="8"/>
  <c r="AJ61" i="8"/>
  <c r="AL61" i="8"/>
  <c r="H56" i="8"/>
  <c r="J56" i="8"/>
  <c r="L56" i="8"/>
  <c r="N56" i="8"/>
  <c r="P56" i="8"/>
  <c r="R56" i="8"/>
  <c r="T56" i="8"/>
  <c r="V56" i="8"/>
  <c r="X56" i="8"/>
  <c r="Z56" i="8"/>
  <c r="AB56" i="8"/>
  <c r="AF56" i="8"/>
  <c r="AH56" i="8"/>
  <c r="AJ22" i="8"/>
  <c r="AL22" i="8"/>
  <c r="H31" i="8"/>
  <c r="J31" i="8"/>
  <c r="L31" i="8"/>
  <c r="N31" i="8"/>
  <c r="P31" i="8"/>
  <c r="R31" i="8"/>
  <c r="T31" i="8"/>
  <c r="V31" i="8"/>
  <c r="X31" i="8"/>
  <c r="Z31" i="8"/>
  <c r="AB31" i="8"/>
  <c r="AF31" i="8"/>
  <c r="AH31" i="8"/>
  <c r="AJ16" i="8"/>
  <c r="AL16" i="8"/>
  <c r="H43" i="8"/>
  <c r="J43" i="8"/>
  <c r="L43" i="8"/>
  <c r="N43" i="8"/>
  <c r="P43" i="8"/>
  <c r="R43" i="8"/>
  <c r="T43" i="8"/>
  <c r="V43" i="8"/>
  <c r="X43" i="8"/>
  <c r="Z43" i="8"/>
  <c r="AB43" i="8"/>
  <c r="AF43" i="8"/>
  <c r="AH43" i="8"/>
  <c r="AJ45" i="8"/>
  <c r="AL45" i="8"/>
  <c r="H8" i="8"/>
  <c r="J8" i="8"/>
  <c r="L8" i="8"/>
  <c r="N8" i="8"/>
  <c r="P8" i="8"/>
  <c r="R8" i="8"/>
  <c r="T8" i="8"/>
  <c r="V8" i="8"/>
  <c r="X8" i="8"/>
  <c r="Z8" i="8"/>
  <c r="AB8" i="8"/>
  <c r="AF8" i="8"/>
  <c r="AH8" i="8"/>
  <c r="AJ62" i="8"/>
  <c r="AL62" i="8"/>
  <c r="F43" i="8" l="1"/>
  <c r="V6" i="8"/>
  <c r="V48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3" i="12"/>
  <c r="AL6" i="12"/>
  <c r="AL14" i="12"/>
  <c r="AL15" i="12"/>
  <c r="AL62" i="12"/>
  <c r="AL23" i="12"/>
  <c r="AL12" i="12"/>
  <c r="AL28" i="12"/>
  <c r="AL8" i="12"/>
  <c r="AL4" i="12"/>
  <c r="AL5" i="12"/>
  <c r="AL16" i="12"/>
  <c r="AL17" i="12"/>
  <c r="AL31" i="12"/>
  <c r="AL51" i="12"/>
  <c r="AL30" i="12"/>
  <c r="AL26" i="12"/>
  <c r="AL55" i="12"/>
  <c r="AL9" i="12"/>
  <c r="AL40" i="12"/>
  <c r="AL29" i="12"/>
  <c r="AL42" i="12"/>
  <c r="AL46" i="12"/>
  <c r="AL48" i="12"/>
  <c r="AL21" i="12"/>
  <c r="AL56" i="12"/>
  <c r="AL45" i="12"/>
  <c r="AL52" i="12"/>
  <c r="AL53" i="12"/>
  <c r="AL7" i="12"/>
  <c r="AL37" i="12"/>
  <c r="AL57" i="12"/>
  <c r="AL35" i="12"/>
  <c r="AL27" i="12"/>
  <c r="AL32" i="12"/>
  <c r="AL47" i="12"/>
  <c r="AL50" i="12"/>
  <c r="AL41" i="12"/>
  <c r="AL58" i="12"/>
  <c r="AL24" i="12"/>
  <c r="AL19" i="12"/>
  <c r="AL18" i="12"/>
  <c r="AL60" i="12"/>
  <c r="AL13" i="12"/>
  <c r="AH63" i="12"/>
  <c r="AH6" i="12"/>
  <c r="AH15" i="12"/>
  <c r="AH28" i="12"/>
  <c r="AH62" i="12"/>
  <c r="AH23" i="12"/>
  <c r="AH12" i="12"/>
  <c r="AH14" i="12"/>
  <c r="AH8" i="12"/>
  <c r="AH4" i="12"/>
  <c r="AH5" i="12"/>
  <c r="AH16" i="12"/>
  <c r="AH17" i="12"/>
  <c r="AH31" i="12"/>
  <c r="AH51" i="12"/>
  <c r="AH30" i="12"/>
  <c r="AH26" i="12"/>
  <c r="AH55" i="12"/>
  <c r="AH9" i="12"/>
  <c r="AH40" i="12"/>
  <c r="AH29" i="12"/>
  <c r="AH42" i="12"/>
  <c r="AH46" i="12"/>
  <c r="AH48" i="12"/>
  <c r="AH21" i="12"/>
  <c r="AH56" i="12"/>
  <c r="AH45" i="12"/>
  <c r="AH52" i="12"/>
  <c r="AH53" i="12"/>
  <c r="AH7" i="12"/>
  <c r="AH37" i="12"/>
  <c r="AH57" i="12"/>
  <c r="AH35" i="12"/>
  <c r="AH27" i="12"/>
  <c r="AH32" i="12"/>
  <c r="AH47" i="12"/>
  <c r="AH50" i="12"/>
  <c r="AH41" i="12"/>
  <c r="AH58" i="12"/>
  <c r="AH24" i="12"/>
  <c r="AH19" i="12"/>
  <c r="AH18" i="12"/>
  <c r="AH60" i="12"/>
  <c r="AH13" i="12"/>
  <c r="AD63" i="12"/>
  <c r="AD6" i="12"/>
  <c r="AD15" i="12"/>
  <c r="AD28" i="12"/>
  <c r="AD62" i="12"/>
  <c r="AD23" i="12"/>
  <c r="AD12" i="12"/>
  <c r="AD14" i="12"/>
  <c r="AD8" i="12"/>
  <c r="AD4" i="12"/>
  <c r="AD5" i="12"/>
  <c r="AD16" i="12"/>
  <c r="AD17" i="12"/>
  <c r="AD31" i="12"/>
  <c r="AD51" i="12"/>
  <c r="AD30" i="12"/>
  <c r="AD26" i="12"/>
  <c r="AD55" i="12"/>
  <c r="AD9" i="12"/>
  <c r="AD40" i="12"/>
  <c r="AD29" i="12"/>
  <c r="AD42" i="12"/>
  <c r="AD46" i="12"/>
  <c r="AD48" i="12"/>
  <c r="AD21" i="12"/>
  <c r="AD56" i="12"/>
  <c r="AD45" i="12"/>
  <c r="AD52" i="12"/>
  <c r="AD53" i="12"/>
  <c r="AD7" i="12"/>
  <c r="AD37" i="12"/>
  <c r="AD57" i="12"/>
  <c r="AD35" i="12"/>
  <c r="AD27" i="12"/>
  <c r="AD32" i="12"/>
  <c r="AD47" i="12"/>
  <c r="AD50" i="12"/>
  <c r="AD41" i="12"/>
  <c r="AD58" i="12"/>
  <c r="AD24" i="12"/>
  <c r="AD19" i="12"/>
  <c r="AD18" i="12"/>
  <c r="AD60" i="12"/>
  <c r="AD13" i="12"/>
  <c r="V63" i="12"/>
  <c r="V6" i="12"/>
  <c r="V15" i="12"/>
  <c r="V28" i="12"/>
  <c r="V62" i="12"/>
  <c r="V23" i="12"/>
  <c r="V12" i="12"/>
  <c r="V14" i="12"/>
  <c r="V8" i="12"/>
  <c r="V4" i="12"/>
  <c r="V5" i="12"/>
  <c r="V16" i="12"/>
  <c r="V17" i="12"/>
  <c r="V31" i="12"/>
  <c r="V51" i="12"/>
  <c r="V30" i="12"/>
  <c r="V26" i="12"/>
  <c r="V55" i="12"/>
  <c r="V9" i="12"/>
  <c r="V40" i="12"/>
  <c r="V29" i="12"/>
  <c r="V42" i="12"/>
  <c r="V46" i="12"/>
  <c r="V48" i="12"/>
  <c r="V21" i="12"/>
  <c r="V56" i="12"/>
  <c r="V45" i="12"/>
  <c r="V52" i="12"/>
  <c r="V53" i="12"/>
  <c r="V7" i="12"/>
  <c r="V37" i="12"/>
  <c r="V57" i="12"/>
  <c r="V35" i="12"/>
  <c r="V27" i="12"/>
  <c r="V32" i="12"/>
  <c r="V47" i="12"/>
  <c r="V50" i="12"/>
  <c r="V41" i="12"/>
  <c r="V58" i="12"/>
  <c r="V24" i="12"/>
  <c r="V19" i="12"/>
  <c r="V18" i="12"/>
  <c r="V60" i="12"/>
  <c r="V13" i="12"/>
  <c r="R63" i="12"/>
  <c r="R6" i="12"/>
  <c r="R15" i="12"/>
  <c r="R28" i="12"/>
  <c r="R62" i="12"/>
  <c r="R23" i="12"/>
  <c r="R12" i="12"/>
  <c r="R14" i="12"/>
  <c r="R8" i="12"/>
  <c r="R4" i="12"/>
  <c r="R5" i="12"/>
  <c r="R16" i="12"/>
  <c r="R17" i="12"/>
  <c r="R31" i="12"/>
  <c r="R51" i="12"/>
  <c r="R30" i="12"/>
  <c r="R26" i="12"/>
  <c r="R55" i="12"/>
  <c r="R9" i="12"/>
  <c r="R40" i="12"/>
  <c r="R29" i="12"/>
  <c r="R42" i="12"/>
  <c r="R46" i="12"/>
  <c r="R48" i="12"/>
  <c r="R21" i="12"/>
  <c r="R56" i="12"/>
  <c r="R45" i="12"/>
  <c r="R52" i="12"/>
  <c r="R53" i="12"/>
  <c r="R7" i="12"/>
  <c r="R37" i="12"/>
  <c r="R57" i="12"/>
  <c r="R35" i="12"/>
  <c r="R27" i="12"/>
  <c r="R32" i="12"/>
  <c r="R47" i="12"/>
  <c r="R50" i="12"/>
  <c r="R41" i="12"/>
  <c r="R58" i="12"/>
  <c r="R24" i="12"/>
  <c r="R19" i="12"/>
  <c r="R18" i="12"/>
  <c r="R60" i="12"/>
  <c r="R13" i="12"/>
  <c r="N63" i="12"/>
  <c r="N6" i="12"/>
  <c r="N15" i="12"/>
  <c r="N28" i="12"/>
  <c r="N62" i="12"/>
  <c r="N23" i="12"/>
  <c r="N12" i="12"/>
  <c r="N14" i="12"/>
  <c r="N8" i="12"/>
  <c r="N4" i="12"/>
  <c r="N5" i="12"/>
  <c r="N16" i="12"/>
  <c r="N17" i="12"/>
  <c r="N31" i="12"/>
  <c r="N51" i="12"/>
  <c r="N30" i="12"/>
  <c r="N26" i="12"/>
  <c r="N55" i="12"/>
  <c r="N9" i="12"/>
  <c r="N40" i="12"/>
  <c r="N29" i="12"/>
  <c r="N42" i="12"/>
  <c r="N46" i="12"/>
  <c r="N48" i="12"/>
  <c r="N21" i="12"/>
  <c r="N56" i="12"/>
  <c r="N45" i="12"/>
  <c r="N52" i="12"/>
  <c r="N53" i="12"/>
  <c r="N7" i="12"/>
  <c r="N37" i="12"/>
  <c r="N57" i="12"/>
  <c r="N35" i="12"/>
  <c r="N27" i="12"/>
  <c r="N32" i="12"/>
  <c r="N47" i="12"/>
  <c r="N50" i="12"/>
  <c r="N41" i="12"/>
  <c r="N58" i="12"/>
  <c r="N24" i="12"/>
  <c r="N19" i="12"/>
  <c r="N18" i="12"/>
  <c r="N60" i="12"/>
  <c r="N13" i="12"/>
  <c r="J63" i="12"/>
  <c r="J6" i="12"/>
  <c r="J15" i="12"/>
  <c r="J28" i="12"/>
  <c r="J62" i="12"/>
  <c r="J23" i="12"/>
  <c r="J12" i="12"/>
  <c r="J14" i="12"/>
  <c r="J8" i="12"/>
  <c r="J4" i="12"/>
  <c r="J5" i="12"/>
  <c r="J16" i="12"/>
  <c r="J17" i="12"/>
  <c r="J31" i="12"/>
  <c r="J51" i="12"/>
  <c r="J30" i="12"/>
  <c r="J26" i="12"/>
  <c r="J55" i="12"/>
  <c r="J9" i="12"/>
  <c r="J40" i="12"/>
  <c r="J29" i="12"/>
  <c r="J42" i="12"/>
  <c r="J46" i="12"/>
  <c r="J48" i="12"/>
  <c r="J21" i="12"/>
  <c r="J56" i="12"/>
  <c r="J45" i="12"/>
  <c r="J52" i="12"/>
  <c r="J53" i="12"/>
  <c r="J7" i="12"/>
  <c r="J37" i="12"/>
  <c r="J57" i="12"/>
  <c r="J35" i="12"/>
  <c r="J27" i="12"/>
  <c r="J32" i="12"/>
  <c r="J47" i="12"/>
  <c r="J50" i="12"/>
  <c r="J41" i="12"/>
  <c r="J58" i="12"/>
  <c r="J24" i="12"/>
  <c r="J19" i="12"/>
  <c r="J18" i="12"/>
  <c r="J60" i="12"/>
  <c r="J13" i="12"/>
  <c r="H63" i="12"/>
  <c r="H6" i="12"/>
  <c r="H15" i="12"/>
  <c r="H28" i="12"/>
  <c r="H62" i="12"/>
  <c r="H23" i="12"/>
  <c r="H12" i="12"/>
  <c r="H14" i="12"/>
  <c r="H8" i="12"/>
  <c r="H4" i="12"/>
  <c r="H5" i="12"/>
  <c r="H16" i="12"/>
  <c r="H17" i="12"/>
  <c r="H31" i="12"/>
  <c r="H51" i="12"/>
  <c r="H30" i="12"/>
  <c r="H26" i="12"/>
  <c r="H55" i="12"/>
  <c r="H9" i="12"/>
  <c r="H40" i="12"/>
  <c r="H29" i="12"/>
  <c r="H42" i="12"/>
  <c r="H46" i="12"/>
  <c r="H48" i="12"/>
  <c r="H21" i="12"/>
  <c r="H56" i="12"/>
  <c r="H45" i="12"/>
  <c r="H52" i="12"/>
  <c r="H53" i="12"/>
  <c r="H7" i="12"/>
  <c r="H37" i="12"/>
  <c r="H57" i="12"/>
  <c r="H35" i="12"/>
  <c r="H27" i="12"/>
  <c r="H32" i="12"/>
  <c r="H47" i="12"/>
  <c r="H50" i="12"/>
  <c r="H41" i="12"/>
  <c r="H58" i="12"/>
  <c r="H24" i="12"/>
  <c r="H19" i="12"/>
  <c r="H18" i="12"/>
  <c r="H60" i="12"/>
  <c r="H13" i="12"/>
  <c r="AH9" i="8" l="1"/>
  <c r="AH30" i="8"/>
  <c r="AH45" i="8"/>
  <c r="AH60" i="8"/>
  <c r="AH24" i="8"/>
  <c r="AH7" i="8"/>
  <c r="AH51" i="8"/>
  <c r="AH46" i="8"/>
  <c r="AH12" i="8"/>
  <c r="AH22" i="8"/>
  <c r="AH13" i="8"/>
  <c r="AH34" i="8"/>
  <c r="AH33" i="8"/>
  <c r="AH59" i="8"/>
  <c r="AH27" i="8"/>
  <c r="AH53" i="8"/>
  <c r="AH42" i="8"/>
  <c r="AH52" i="8"/>
  <c r="AH20" i="8"/>
  <c r="AH48" i="8"/>
  <c r="AH18" i="8"/>
  <c r="AH41" i="8"/>
  <c r="AH44" i="8"/>
  <c r="AH55" i="8"/>
  <c r="AH26" i="8"/>
  <c r="AH25" i="8"/>
  <c r="AH17" i="8"/>
  <c r="AH15" i="8"/>
  <c r="AH35" i="8"/>
  <c r="AH16" i="8"/>
  <c r="AH21" i="8"/>
  <c r="AH14" i="8"/>
  <c r="AH38" i="8"/>
  <c r="AH39" i="8"/>
  <c r="AH28" i="8"/>
  <c r="AH58" i="8"/>
  <c r="AH54" i="8"/>
  <c r="AH29" i="8"/>
  <c r="AH49" i="8"/>
  <c r="AH36" i="8"/>
  <c r="AH6" i="8"/>
  <c r="AH5" i="8"/>
  <c r="V9" i="8"/>
  <c r="V30" i="8"/>
  <c r="V44" i="8"/>
  <c r="V60" i="8"/>
  <c r="V24" i="8"/>
  <c r="V7" i="8"/>
  <c r="V51" i="8"/>
  <c r="V54" i="8"/>
  <c r="V12" i="8"/>
  <c r="V50" i="8"/>
  <c r="V13" i="8"/>
  <c r="V34" i="8"/>
  <c r="V33" i="8"/>
  <c r="V57" i="8"/>
  <c r="V27" i="8"/>
  <c r="V22" i="8"/>
  <c r="V53" i="8"/>
  <c r="V52" i="8"/>
  <c r="V10" i="8"/>
  <c r="V49" i="8"/>
  <c r="V18" i="8"/>
  <c r="V20" i="8"/>
  <c r="V61" i="8"/>
  <c r="V55" i="8"/>
  <c r="V26" i="8"/>
  <c r="V25" i="8"/>
  <c r="V17" i="8"/>
  <c r="V15" i="8"/>
  <c r="V16" i="8"/>
  <c r="V21" i="8"/>
  <c r="V14" i="8"/>
  <c r="V38" i="8"/>
  <c r="V39" i="8"/>
  <c r="V28" i="8"/>
  <c r="V58" i="8"/>
  <c r="V35" i="8"/>
  <c r="V29" i="8"/>
  <c r="V59" i="8"/>
  <c r="V36" i="8"/>
  <c r="V5" i="8"/>
  <c r="R9" i="8"/>
  <c r="R30" i="8"/>
  <c r="R44" i="8"/>
  <c r="R60" i="8"/>
  <c r="R24" i="8"/>
  <c r="R7" i="8"/>
  <c r="R51" i="8"/>
  <c r="R54" i="8"/>
  <c r="R12" i="8"/>
  <c r="R50" i="8"/>
  <c r="R13" i="8"/>
  <c r="R34" i="8"/>
  <c r="R33" i="8"/>
  <c r="R57" i="8"/>
  <c r="R27" i="8"/>
  <c r="R22" i="8"/>
  <c r="R53" i="8"/>
  <c r="R52" i="8"/>
  <c r="R10" i="8"/>
  <c r="R49" i="8"/>
  <c r="R18" i="8"/>
  <c r="R20" i="8"/>
  <c r="R61" i="8"/>
  <c r="R55" i="8"/>
  <c r="R26" i="8"/>
  <c r="R25" i="8"/>
  <c r="R17" i="8"/>
  <c r="R15" i="8"/>
  <c r="R48" i="8"/>
  <c r="R16" i="8"/>
  <c r="R21" i="8"/>
  <c r="R14" i="8"/>
  <c r="R38" i="8"/>
  <c r="R39" i="8"/>
  <c r="R28" i="8"/>
  <c r="R58" i="8"/>
  <c r="R35" i="8"/>
  <c r="R29" i="8"/>
  <c r="R59" i="8"/>
  <c r="R36" i="8"/>
  <c r="R6" i="8"/>
  <c r="R5" i="8"/>
  <c r="N9" i="8"/>
  <c r="N30" i="8"/>
  <c r="N44" i="8"/>
  <c r="N60" i="8"/>
  <c r="N24" i="8"/>
  <c r="N7" i="8"/>
  <c r="N51" i="8"/>
  <c r="N54" i="8"/>
  <c r="N12" i="8"/>
  <c r="N50" i="8"/>
  <c r="N13" i="8"/>
  <c r="N34" i="8"/>
  <c r="N33" i="8"/>
  <c r="N57" i="8"/>
  <c r="N27" i="8"/>
  <c r="N22" i="8"/>
  <c r="N53" i="8"/>
  <c r="N52" i="8"/>
  <c r="N10" i="8"/>
  <c r="N49" i="8"/>
  <c r="N18" i="8"/>
  <c r="N20" i="8"/>
  <c r="N61" i="8"/>
  <c r="N26" i="8"/>
  <c r="N25" i="8"/>
  <c r="N17" i="8"/>
  <c r="N15" i="8"/>
  <c r="N48" i="8"/>
  <c r="N16" i="8"/>
  <c r="N21" i="8"/>
  <c r="N14" i="8"/>
  <c r="N39" i="8"/>
  <c r="N28" i="8"/>
  <c r="N58" i="8"/>
  <c r="N35" i="8"/>
  <c r="N29" i="8"/>
  <c r="N59" i="8"/>
  <c r="N36" i="8"/>
  <c r="N6" i="8"/>
  <c r="N5" i="8"/>
  <c r="J9" i="8"/>
  <c r="J30" i="8"/>
  <c r="J44" i="8"/>
  <c r="J60" i="8"/>
  <c r="J24" i="8"/>
  <c r="J7" i="8"/>
  <c r="J51" i="8"/>
  <c r="J54" i="8"/>
  <c r="J12" i="8"/>
  <c r="J50" i="8"/>
  <c r="J13" i="8"/>
  <c r="J34" i="8"/>
  <c r="J33" i="8"/>
  <c r="J57" i="8"/>
  <c r="J27" i="8"/>
  <c r="J22" i="8"/>
  <c r="J53" i="8"/>
  <c r="J52" i="8"/>
  <c r="J10" i="8"/>
  <c r="J49" i="8"/>
  <c r="J18" i="8"/>
  <c r="J20" i="8"/>
  <c r="J61" i="8"/>
  <c r="J26" i="8"/>
  <c r="J25" i="8"/>
  <c r="J17" i="8"/>
  <c r="J15" i="8"/>
  <c r="J48" i="8"/>
  <c r="J16" i="8"/>
  <c r="J21" i="8"/>
  <c r="J14" i="8"/>
  <c r="J38" i="8"/>
  <c r="J39" i="8"/>
  <c r="J28" i="8"/>
  <c r="J58" i="8"/>
  <c r="J35" i="8"/>
  <c r="J29" i="8"/>
  <c r="J59" i="8"/>
  <c r="J36" i="8"/>
  <c r="J6" i="8"/>
  <c r="J5" i="8"/>
  <c r="H9" i="8"/>
  <c r="H30" i="8"/>
  <c r="H44" i="8"/>
  <c r="H60" i="8"/>
  <c r="H24" i="8"/>
  <c r="H7" i="8"/>
  <c r="H51" i="8"/>
  <c r="H54" i="8"/>
  <c r="H12" i="8"/>
  <c r="H50" i="8"/>
  <c r="H13" i="8"/>
  <c r="H34" i="8"/>
  <c r="H33" i="8"/>
  <c r="H57" i="8"/>
  <c r="H27" i="8"/>
  <c r="H22" i="8"/>
  <c r="H53" i="8"/>
  <c r="H52" i="8"/>
  <c r="H10" i="8"/>
  <c r="H49" i="8"/>
  <c r="H18" i="8"/>
  <c r="H20" i="8"/>
  <c r="H61" i="8"/>
  <c r="H26" i="8"/>
  <c r="H25" i="8"/>
  <c r="H17" i="8"/>
  <c r="H15" i="8"/>
  <c r="H48" i="8"/>
  <c r="H16" i="8"/>
  <c r="H21" i="8"/>
  <c r="H14" i="8"/>
  <c r="H38" i="8"/>
  <c r="H39" i="8"/>
  <c r="H28" i="8"/>
  <c r="H58" i="8"/>
  <c r="H35" i="8"/>
  <c r="H29" i="8"/>
  <c r="H59" i="8"/>
  <c r="H36" i="8"/>
  <c r="H6" i="8"/>
  <c r="H5" i="8"/>
  <c r="N38" i="8"/>
  <c r="AJ60" i="12" l="1"/>
  <c r="AF60" i="12"/>
  <c r="AB60" i="12"/>
  <c r="Z60" i="12"/>
  <c r="X60" i="12"/>
  <c r="T60" i="12"/>
  <c r="P60" i="12"/>
  <c r="L60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58" i="12"/>
  <c r="AF58" i="12"/>
  <c r="AB58" i="12"/>
  <c r="Z58" i="12"/>
  <c r="X58" i="12"/>
  <c r="T58" i="12"/>
  <c r="P58" i="12"/>
  <c r="L58" i="12"/>
  <c r="AJ41" i="12"/>
  <c r="AF41" i="12"/>
  <c r="AB41" i="12"/>
  <c r="Z41" i="12"/>
  <c r="X41" i="12"/>
  <c r="T41" i="12"/>
  <c r="P41" i="12"/>
  <c r="L41" i="12"/>
  <c r="AJ50" i="12"/>
  <c r="AF50" i="12"/>
  <c r="AB50" i="12"/>
  <c r="Z50" i="12"/>
  <c r="X50" i="12"/>
  <c r="T50" i="12"/>
  <c r="P50" i="12"/>
  <c r="L50" i="12"/>
  <c r="AJ47" i="12"/>
  <c r="AF47" i="12"/>
  <c r="AB47" i="12"/>
  <c r="Z47" i="12"/>
  <c r="X47" i="12"/>
  <c r="T47" i="12"/>
  <c r="P47" i="12"/>
  <c r="L47" i="12"/>
  <c r="AJ32" i="12"/>
  <c r="AF32" i="12"/>
  <c r="AB32" i="12"/>
  <c r="Z32" i="12"/>
  <c r="X32" i="12"/>
  <c r="T32" i="12"/>
  <c r="P32" i="12"/>
  <c r="L32" i="12"/>
  <c r="AJ27" i="12"/>
  <c r="AF27" i="12"/>
  <c r="AB27" i="12"/>
  <c r="Z27" i="12"/>
  <c r="X27" i="12"/>
  <c r="T27" i="12"/>
  <c r="P27" i="12"/>
  <c r="L27" i="12"/>
  <c r="AJ35" i="12"/>
  <c r="AF35" i="12"/>
  <c r="AB35" i="12"/>
  <c r="Z35" i="12"/>
  <c r="X35" i="12"/>
  <c r="T35" i="12"/>
  <c r="P35" i="12"/>
  <c r="L35" i="12"/>
  <c r="AJ57" i="12"/>
  <c r="AF57" i="12"/>
  <c r="AB57" i="12"/>
  <c r="Z57" i="12"/>
  <c r="X57" i="12"/>
  <c r="T57" i="12"/>
  <c r="P57" i="12"/>
  <c r="L57" i="12"/>
  <c r="AJ37" i="12"/>
  <c r="AF37" i="12"/>
  <c r="AB37" i="12"/>
  <c r="Z37" i="12"/>
  <c r="X37" i="12"/>
  <c r="T37" i="12"/>
  <c r="P37" i="12"/>
  <c r="L37" i="12"/>
  <c r="AJ7" i="12"/>
  <c r="AF7" i="12"/>
  <c r="AB7" i="12"/>
  <c r="Z7" i="12"/>
  <c r="X7" i="12"/>
  <c r="T7" i="12"/>
  <c r="P7" i="12"/>
  <c r="L7" i="12"/>
  <c r="AR33" i="12"/>
  <c r="AP33" i="12"/>
  <c r="AN33" i="12"/>
  <c r="AJ53" i="12"/>
  <c r="AF53" i="12"/>
  <c r="AB53" i="12"/>
  <c r="Z53" i="12"/>
  <c r="X53" i="12"/>
  <c r="T53" i="12"/>
  <c r="P53" i="12"/>
  <c r="L53" i="12"/>
  <c r="D33" i="12"/>
  <c r="C33" i="12"/>
  <c r="AR32" i="12"/>
  <c r="AP32" i="12"/>
  <c r="AN32" i="12"/>
  <c r="AJ52" i="12"/>
  <c r="AF52" i="12"/>
  <c r="AB52" i="12"/>
  <c r="Z52" i="12"/>
  <c r="X52" i="12"/>
  <c r="T52" i="12"/>
  <c r="P52" i="12"/>
  <c r="L52" i="12"/>
  <c r="D32" i="12"/>
  <c r="C32" i="12"/>
  <c r="AR31" i="12"/>
  <c r="AP31" i="12"/>
  <c r="AN31" i="12"/>
  <c r="AJ45" i="12"/>
  <c r="AF45" i="12"/>
  <c r="AB45" i="12"/>
  <c r="Z45" i="12"/>
  <c r="X45" i="12"/>
  <c r="T45" i="12"/>
  <c r="P45" i="12"/>
  <c r="L45" i="12"/>
  <c r="D31" i="12"/>
  <c r="C31" i="12"/>
  <c r="AR30" i="12"/>
  <c r="AP30" i="12"/>
  <c r="AN30" i="12"/>
  <c r="AJ56" i="12"/>
  <c r="AF56" i="12"/>
  <c r="AB56" i="12"/>
  <c r="Z56" i="12"/>
  <c r="X56" i="12"/>
  <c r="T56" i="12"/>
  <c r="P56" i="12"/>
  <c r="L56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48" i="12"/>
  <c r="AF48" i="12"/>
  <c r="AB48" i="12"/>
  <c r="Z48" i="12"/>
  <c r="X48" i="12"/>
  <c r="T48" i="12"/>
  <c r="P48" i="12"/>
  <c r="L48" i="12"/>
  <c r="D28" i="12"/>
  <c r="C28" i="12"/>
  <c r="AR27" i="12"/>
  <c r="AP27" i="12"/>
  <c r="AN27" i="12"/>
  <c r="AJ46" i="12"/>
  <c r="AF46" i="12"/>
  <c r="AB46" i="12"/>
  <c r="Z46" i="12"/>
  <c r="X46" i="12"/>
  <c r="T46" i="12"/>
  <c r="P46" i="12"/>
  <c r="L46" i="12"/>
  <c r="D27" i="12"/>
  <c r="C27" i="12"/>
  <c r="AR26" i="12"/>
  <c r="AP26" i="12"/>
  <c r="AN26" i="12"/>
  <c r="AJ42" i="12"/>
  <c r="AF42" i="12"/>
  <c r="AB42" i="12"/>
  <c r="Z42" i="12"/>
  <c r="X42" i="12"/>
  <c r="T42" i="12"/>
  <c r="P42" i="12"/>
  <c r="L42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0" i="12"/>
  <c r="AF40" i="12"/>
  <c r="AB40" i="12"/>
  <c r="Z40" i="12"/>
  <c r="X40" i="12"/>
  <c r="T40" i="12"/>
  <c r="P40" i="12"/>
  <c r="L40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5" i="12"/>
  <c r="AF55" i="12"/>
  <c r="AB55" i="12"/>
  <c r="Z55" i="12"/>
  <c r="X55" i="12"/>
  <c r="T55" i="12"/>
  <c r="P55" i="12"/>
  <c r="L55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0" i="12"/>
  <c r="AF30" i="12"/>
  <c r="AB30" i="12"/>
  <c r="Z30" i="12"/>
  <c r="X30" i="12"/>
  <c r="T30" i="12"/>
  <c r="P30" i="12"/>
  <c r="L30" i="12"/>
  <c r="D20" i="12"/>
  <c r="C20" i="12"/>
  <c r="AR19" i="12"/>
  <c r="AP19" i="12"/>
  <c r="AN19" i="12"/>
  <c r="AJ51" i="12"/>
  <c r="AF51" i="12"/>
  <c r="AB51" i="12"/>
  <c r="Z51" i="12"/>
  <c r="X51" i="12"/>
  <c r="T51" i="12"/>
  <c r="P51" i="12"/>
  <c r="L51" i="12"/>
  <c r="D19" i="12"/>
  <c r="C19" i="12"/>
  <c r="AR18" i="12"/>
  <c r="AP18" i="12"/>
  <c r="AN18" i="12"/>
  <c r="AJ31" i="12"/>
  <c r="AF31" i="12"/>
  <c r="AB31" i="12"/>
  <c r="Z31" i="12"/>
  <c r="X31" i="12"/>
  <c r="T31" i="12"/>
  <c r="P31" i="12"/>
  <c r="L31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5" i="12"/>
  <c r="AF5" i="12"/>
  <c r="AB5" i="12"/>
  <c r="Z5" i="12"/>
  <c r="X5" i="12"/>
  <c r="T5" i="12"/>
  <c r="P5" i="12"/>
  <c r="L5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2" i="12"/>
  <c r="AF62" i="12"/>
  <c r="AB62" i="12"/>
  <c r="Z62" i="12"/>
  <c r="X62" i="12"/>
  <c r="T62" i="12"/>
  <c r="P62" i="12"/>
  <c r="L62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3" i="12"/>
  <c r="AF63" i="12"/>
  <c r="AB63" i="12"/>
  <c r="Z63" i="12"/>
  <c r="X63" i="12"/>
  <c r="T63" i="12"/>
  <c r="P63" i="12"/>
  <c r="L63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7" i="12" l="1"/>
  <c r="F15" i="12"/>
  <c r="F52" i="12"/>
  <c r="F57" i="12"/>
  <c r="F32" i="12"/>
  <c r="F40" i="12"/>
  <c r="F46" i="12"/>
  <c r="F45" i="12"/>
  <c r="F8" i="12"/>
  <c r="F19" i="12"/>
  <c r="F60" i="12"/>
  <c r="F23" i="12"/>
  <c r="F16" i="12"/>
  <c r="F31" i="12"/>
  <c r="F7" i="12"/>
  <c r="F35" i="12"/>
  <c r="F5" i="12"/>
  <c r="F42" i="12"/>
  <c r="F37" i="12"/>
  <c r="F41" i="12"/>
  <c r="F29" i="12"/>
  <c r="F21" i="12"/>
  <c r="F24" i="12"/>
  <c r="F17" i="12"/>
  <c r="F26" i="12"/>
  <c r="F56" i="12"/>
  <c r="F53" i="12"/>
  <c r="F58" i="12"/>
  <c r="F14" i="12"/>
  <c r="F4" i="12"/>
  <c r="F30" i="12"/>
  <c r="F55" i="12"/>
  <c r="F27" i="12"/>
  <c r="F51" i="12"/>
  <c r="F9" i="12"/>
  <c r="F48" i="12"/>
  <c r="F50" i="12"/>
  <c r="F18" i="12"/>
  <c r="F12" i="12"/>
  <c r="F62" i="12"/>
  <c r="F13" i="12"/>
  <c r="F6" i="12"/>
  <c r="F63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33" i="8"/>
  <c r="P33" i="8"/>
  <c r="T33" i="8"/>
  <c r="X33" i="8"/>
  <c r="Z33" i="8"/>
  <c r="AB33" i="8"/>
  <c r="AF33" i="8"/>
  <c r="AJ32" i="8"/>
  <c r="AL32" i="8"/>
  <c r="L34" i="8"/>
  <c r="P34" i="8"/>
  <c r="T34" i="8"/>
  <c r="X34" i="8"/>
  <c r="Z34" i="8"/>
  <c r="AB34" i="8"/>
  <c r="AF34" i="8"/>
  <c r="AJ31" i="8"/>
  <c r="AL31" i="8"/>
  <c r="L13" i="8"/>
  <c r="P13" i="8"/>
  <c r="T13" i="8"/>
  <c r="X13" i="8"/>
  <c r="Z13" i="8"/>
  <c r="AB13" i="8"/>
  <c r="AF13" i="8"/>
  <c r="AJ25" i="8"/>
  <c r="AL25" i="8"/>
  <c r="L50" i="8"/>
  <c r="P50" i="8"/>
  <c r="T50" i="8"/>
  <c r="X50" i="8"/>
  <c r="Z50" i="8"/>
  <c r="AB50" i="8"/>
  <c r="AF50" i="8"/>
  <c r="AJ38" i="8"/>
  <c r="AL38" i="8"/>
  <c r="L12" i="8"/>
  <c r="P12" i="8"/>
  <c r="T12" i="8"/>
  <c r="X12" i="8"/>
  <c r="Z12" i="8"/>
  <c r="AB12" i="8"/>
  <c r="AF12" i="8"/>
  <c r="AJ29" i="8"/>
  <c r="AL29" i="8"/>
  <c r="L54" i="8"/>
  <c r="P54" i="8"/>
  <c r="T54" i="8"/>
  <c r="X54" i="8"/>
  <c r="Z54" i="8"/>
  <c r="AB54" i="8"/>
  <c r="AF54" i="8"/>
  <c r="AJ40" i="8"/>
  <c r="AL40" i="8"/>
  <c r="L51" i="8"/>
  <c r="P51" i="8"/>
  <c r="T51" i="8"/>
  <c r="X51" i="8"/>
  <c r="Z51" i="8"/>
  <c r="AB51" i="8"/>
  <c r="AF51" i="8"/>
  <c r="AJ30" i="8"/>
  <c r="AL30" i="8"/>
  <c r="L7" i="8"/>
  <c r="P7" i="8"/>
  <c r="T7" i="8"/>
  <c r="X7" i="8"/>
  <c r="Z7" i="8"/>
  <c r="AB7" i="8"/>
  <c r="AF7" i="8"/>
  <c r="AJ11" i="8"/>
  <c r="AL11" i="8"/>
  <c r="L24" i="8"/>
  <c r="P24" i="8"/>
  <c r="T24" i="8"/>
  <c r="X24" i="8"/>
  <c r="Z24" i="8"/>
  <c r="AB24" i="8"/>
  <c r="AF24" i="8"/>
  <c r="AJ10" i="8"/>
  <c r="AL10" i="8"/>
  <c r="L60" i="8"/>
  <c r="P60" i="8"/>
  <c r="T60" i="8"/>
  <c r="X60" i="8"/>
  <c r="Z60" i="8"/>
  <c r="AB60" i="8"/>
  <c r="AF60" i="8"/>
  <c r="AJ35" i="8"/>
  <c r="AL35" i="8"/>
  <c r="L44" i="8"/>
  <c r="P44" i="8"/>
  <c r="T44" i="8"/>
  <c r="X44" i="8"/>
  <c r="Z44" i="8"/>
  <c r="AB44" i="8"/>
  <c r="AF44" i="8"/>
  <c r="AJ56" i="8"/>
  <c r="AL56" i="8"/>
  <c r="L30" i="8"/>
  <c r="P30" i="8"/>
  <c r="T30" i="8"/>
  <c r="X30" i="8"/>
  <c r="Z30" i="8"/>
  <c r="AB30" i="8"/>
  <c r="AF30" i="8"/>
  <c r="AJ24" i="8"/>
  <c r="AL24" i="8"/>
  <c r="L9" i="8"/>
  <c r="P9" i="8"/>
  <c r="T9" i="8"/>
  <c r="X9" i="8"/>
  <c r="Z9" i="8"/>
  <c r="AB9" i="8"/>
  <c r="AF9" i="8"/>
  <c r="AJ36" i="8"/>
  <c r="AL36" i="8"/>
  <c r="T21" i="8"/>
  <c r="T39" i="8"/>
  <c r="T58" i="8"/>
  <c r="T5" i="8"/>
  <c r="T48" i="8"/>
  <c r="T35" i="8"/>
  <c r="T28" i="8"/>
  <c r="T6" i="8"/>
  <c r="T38" i="8"/>
  <c r="T29" i="8"/>
  <c r="T16" i="8"/>
  <c r="T14" i="8"/>
  <c r="T59" i="8"/>
  <c r="T36" i="8"/>
  <c r="T15" i="8"/>
  <c r="T17" i="8"/>
  <c r="T25" i="8"/>
  <c r="T26" i="8"/>
  <c r="T55" i="8"/>
  <c r="T61" i="8"/>
  <c r="T20" i="8"/>
  <c r="T18" i="8"/>
  <c r="T49" i="8"/>
  <c r="T10" i="8"/>
  <c r="T52" i="8"/>
  <c r="T53" i="8"/>
  <c r="T22" i="8"/>
  <c r="T27" i="8"/>
  <c r="T57" i="8"/>
  <c r="F56" i="8" l="1"/>
  <c r="F33" i="11"/>
  <c r="F5" i="11"/>
  <c r="F20" i="11"/>
  <c r="F44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51" i="8"/>
  <c r="AN4" i="8"/>
  <c r="AP4" i="8"/>
  <c r="AR4" i="8"/>
  <c r="AL33" i="8"/>
  <c r="AN5" i="8"/>
  <c r="AP5" i="8"/>
  <c r="AR5" i="8"/>
  <c r="AL13" i="8"/>
  <c r="AN6" i="8"/>
  <c r="AP6" i="8"/>
  <c r="AR6" i="8"/>
  <c r="AL9" i="8"/>
  <c r="AN7" i="8"/>
  <c r="AP7" i="8"/>
  <c r="AR7" i="8"/>
  <c r="AL17" i="8"/>
  <c r="AN8" i="8"/>
  <c r="AP8" i="8"/>
  <c r="AR8" i="8"/>
  <c r="AL55" i="8"/>
  <c r="AN9" i="8"/>
  <c r="AP9" i="8"/>
  <c r="AR9" i="8"/>
  <c r="AL48" i="8"/>
  <c r="AN10" i="8"/>
  <c r="AP10" i="8"/>
  <c r="AR10" i="8"/>
  <c r="AJ51" i="8"/>
  <c r="AJ33" i="8"/>
  <c r="AJ13" i="8"/>
  <c r="AJ9" i="8"/>
  <c r="AJ17" i="8"/>
  <c r="AJ55" i="8"/>
  <c r="AJ48" i="8"/>
  <c r="AF21" i="8"/>
  <c r="AF39" i="8"/>
  <c r="AF58" i="8"/>
  <c r="AF5" i="8"/>
  <c r="AF48" i="8"/>
  <c r="AF35" i="8"/>
  <c r="AF28" i="8"/>
  <c r="AB21" i="8"/>
  <c r="AB39" i="8"/>
  <c r="AB58" i="8"/>
  <c r="AB5" i="8"/>
  <c r="AB48" i="8"/>
  <c r="AB35" i="8"/>
  <c r="AB28" i="8"/>
  <c r="Z21" i="8"/>
  <c r="Z39" i="8"/>
  <c r="Z58" i="8"/>
  <c r="Z5" i="8"/>
  <c r="Z48" i="8"/>
  <c r="Z35" i="8"/>
  <c r="Z28" i="8"/>
  <c r="X21" i="8"/>
  <c r="X39" i="8"/>
  <c r="X58" i="8"/>
  <c r="X5" i="8"/>
  <c r="X48" i="8"/>
  <c r="X35" i="8"/>
  <c r="X28" i="8"/>
  <c r="P21" i="8"/>
  <c r="P39" i="8"/>
  <c r="P58" i="8"/>
  <c r="P5" i="8"/>
  <c r="P48" i="8"/>
  <c r="P35" i="8"/>
  <c r="P28" i="8"/>
  <c r="L21" i="8"/>
  <c r="L39" i="8"/>
  <c r="L58" i="8"/>
  <c r="L5" i="8"/>
  <c r="L48" i="8"/>
  <c r="L35" i="8"/>
  <c r="L28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6" i="8"/>
  <c r="AF6" i="8"/>
  <c r="Z6" i="8"/>
  <c r="AB6" i="8"/>
  <c r="Z38" i="8"/>
  <c r="X38" i="8"/>
  <c r="AB38" i="8"/>
  <c r="AF38" i="8"/>
  <c r="AF29" i="8"/>
  <c r="Z29" i="8"/>
  <c r="AB29" i="8"/>
  <c r="X29" i="8"/>
  <c r="L29" i="8"/>
  <c r="Z16" i="8"/>
  <c r="AB16" i="8"/>
  <c r="L16" i="8"/>
  <c r="AF16" i="8"/>
  <c r="P14" i="8"/>
  <c r="AF14" i="8"/>
  <c r="Z14" i="8"/>
  <c r="AB14" i="8"/>
  <c r="L14" i="8"/>
  <c r="Z59" i="8"/>
  <c r="AB59" i="8"/>
  <c r="X59" i="8"/>
  <c r="L59" i="8"/>
  <c r="L36" i="8"/>
  <c r="Z36" i="8"/>
  <c r="AB36" i="8"/>
  <c r="AP17" i="8"/>
  <c r="AF36" i="8"/>
  <c r="X36" i="8"/>
  <c r="Z15" i="8"/>
  <c r="AB15" i="8"/>
  <c r="X17" i="8"/>
  <c r="AF17" i="8"/>
  <c r="P17" i="8"/>
  <c r="Z17" i="8"/>
  <c r="AB17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50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21" i="8"/>
  <c r="AL57" i="8"/>
  <c r="AL52" i="8"/>
  <c r="AL14" i="8"/>
  <c r="AL26" i="8"/>
  <c r="AL46" i="8"/>
  <c r="AL23" i="8"/>
  <c r="AL18" i="8"/>
  <c r="AL54" i="8"/>
  <c r="AL37" i="8"/>
  <c r="AL4" i="8"/>
  <c r="AL59" i="8"/>
  <c r="AL42" i="8"/>
  <c r="AL58" i="8"/>
  <c r="AL8" i="8"/>
  <c r="AL47" i="8"/>
  <c r="AL34" i="8"/>
  <c r="AL15" i="8"/>
  <c r="AL60" i="8"/>
  <c r="AL28" i="8"/>
  <c r="AL27" i="8"/>
  <c r="AL41" i="8"/>
  <c r="AJ21" i="8"/>
  <c r="AJ57" i="8"/>
  <c r="AJ52" i="8"/>
  <c r="AJ14" i="8"/>
  <c r="AJ26" i="8"/>
  <c r="AJ46" i="8"/>
  <c r="AJ23" i="8"/>
  <c r="AJ18" i="8"/>
  <c r="AJ54" i="8"/>
  <c r="AJ37" i="8"/>
  <c r="AJ4" i="8"/>
  <c r="AJ59" i="8"/>
  <c r="AJ42" i="8"/>
  <c r="AJ58" i="8"/>
  <c r="AJ8" i="8"/>
  <c r="AJ47" i="8"/>
  <c r="AJ34" i="8"/>
  <c r="AJ15" i="8"/>
  <c r="AJ60" i="8"/>
  <c r="AJ28" i="8"/>
  <c r="F40" i="8" s="1"/>
  <c r="AJ27" i="8"/>
  <c r="AJ41" i="8"/>
  <c r="AF59" i="8"/>
  <c r="AF15" i="8"/>
  <c r="AF25" i="8"/>
  <c r="AF26" i="8"/>
  <c r="AF55" i="8"/>
  <c r="AF61" i="8"/>
  <c r="AF20" i="8"/>
  <c r="AF18" i="8"/>
  <c r="AF49" i="8"/>
  <c r="AF10" i="8"/>
  <c r="AF52" i="8"/>
  <c r="AF53" i="8"/>
  <c r="AF22" i="8"/>
  <c r="AF27" i="8"/>
  <c r="AF57" i="8"/>
  <c r="AB25" i="8"/>
  <c r="AB26" i="8"/>
  <c r="AB55" i="8"/>
  <c r="AB61" i="8"/>
  <c r="AB20" i="8"/>
  <c r="AB18" i="8"/>
  <c r="AB49" i="8"/>
  <c r="AB10" i="8"/>
  <c r="AB52" i="8"/>
  <c r="AB53" i="8"/>
  <c r="AB22" i="8"/>
  <c r="AB27" i="8"/>
  <c r="AB57" i="8"/>
  <c r="Z25" i="8"/>
  <c r="Z26" i="8"/>
  <c r="Z55" i="8"/>
  <c r="Z61" i="8"/>
  <c r="Z20" i="8"/>
  <c r="Z18" i="8"/>
  <c r="Z49" i="8"/>
  <c r="Z10" i="8"/>
  <c r="Z52" i="8"/>
  <c r="Z53" i="8"/>
  <c r="Z22" i="8"/>
  <c r="Z27" i="8"/>
  <c r="Z57" i="8"/>
  <c r="X16" i="8"/>
  <c r="X14" i="8"/>
  <c r="X15" i="8"/>
  <c r="X25" i="8"/>
  <c r="X26" i="8"/>
  <c r="X55" i="8"/>
  <c r="X61" i="8"/>
  <c r="X20" i="8"/>
  <c r="X18" i="8"/>
  <c r="X49" i="8"/>
  <c r="X10" i="8"/>
  <c r="X52" i="8"/>
  <c r="X53" i="8"/>
  <c r="X22" i="8"/>
  <c r="X27" i="8"/>
  <c r="X57" i="8"/>
  <c r="P6" i="8"/>
  <c r="P38" i="8"/>
  <c r="P29" i="8"/>
  <c r="P16" i="8"/>
  <c r="P59" i="8"/>
  <c r="P36" i="8"/>
  <c r="P15" i="8"/>
  <c r="P25" i="8"/>
  <c r="P26" i="8"/>
  <c r="P61" i="8"/>
  <c r="P20" i="8"/>
  <c r="P18" i="8"/>
  <c r="P49" i="8"/>
  <c r="P10" i="8"/>
  <c r="P52" i="8"/>
  <c r="P53" i="8"/>
  <c r="P22" i="8"/>
  <c r="P27" i="8"/>
  <c r="P57" i="8"/>
  <c r="L6" i="8"/>
  <c r="L38" i="8"/>
  <c r="L15" i="8"/>
  <c r="L17" i="8"/>
  <c r="L25" i="8"/>
  <c r="L26" i="8"/>
  <c r="L61" i="8"/>
  <c r="L20" i="8"/>
  <c r="L18" i="8"/>
  <c r="L49" i="8"/>
  <c r="L10" i="8"/>
  <c r="L52" i="8"/>
  <c r="L53" i="8"/>
  <c r="L22" i="8"/>
  <c r="L27" i="8"/>
  <c r="L57" i="8"/>
  <c r="F19" i="8" l="1"/>
  <c r="F31" i="8"/>
  <c r="F47" i="8"/>
  <c r="F13" i="8"/>
  <c r="F60" i="8"/>
  <c r="F8" i="8"/>
  <c r="F54" i="8"/>
  <c r="F41" i="8"/>
  <c r="F4" i="8"/>
  <c r="F34" i="8"/>
  <c r="F9" i="8"/>
  <c r="F37" i="8"/>
  <c r="F32" i="8"/>
  <c r="F22" i="8"/>
  <c r="F55" i="8"/>
  <c r="F7" i="8"/>
  <c r="F45" i="8"/>
  <c r="F62" i="8"/>
  <c r="F24" i="8"/>
  <c r="F33" i="8"/>
  <c r="F42" i="8"/>
  <c r="F12" i="8"/>
  <c r="F30" i="8"/>
  <c r="F23" i="8"/>
  <c r="F51" i="8"/>
  <c r="F11" i="8"/>
  <c r="F46" i="8"/>
  <c r="F18" i="8"/>
  <c r="F15" i="8"/>
  <c r="F36" i="8"/>
  <c r="F27" i="8"/>
  <c r="F20" i="8"/>
  <c r="F25" i="8"/>
  <c r="F17" i="8"/>
  <c r="F16" i="8"/>
  <c r="F29" i="8"/>
  <c r="F21" i="8"/>
  <c r="F14" i="8"/>
  <c r="F10" i="8"/>
  <c r="F61" i="8"/>
  <c r="F5" i="8"/>
  <c r="F53" i="8"/>
  <c r="F49" i="8"/>
  <c r="F6" i="8"/>
  <c r="F28" i="8"/>
  <c r="F58" i="8"/>
  <c r="F57" i="8"/>
  <c r="F52" i="8"/>
  <c r="F26" i="8"/>
  <c r="F38" i="8"/>
  <c r="F48" i="8"/>
  <c r="F35" i="8"/>
  <c r="F39" i="8"/>
  <c r="F5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E34" authorId="0" shapeId="0" xr:uid="{7AA8EF7C-AAEF-4BD0-8F26-E60A7BC7F50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for over length leader</t>
        </r>
      </text>
    </comment>
    <comment ref="E37" authorId="0" shapeId="0" xr:uid="{270042F4-3824-4049-B2DF-9EEE630817C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as 2 people played fish</t>
        </r>
      </text>
    </comment>
    <comment ref="E43" authorId="0" shapeId="0" xr:uid="{51DA6398-3AAB-40B5-82A2-E4A94F40BB7D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  <comment ref="E44" authorId="0" shapeId="0" xr:uid="{A1199626-1E9B-4C4E-AF5B-AEF98972180C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</commentList>
</comments>
</file>

<file path=xl/sharedStrings.xml><?xml version="1.0" encoding="utf-8"?>
<sst xmlns="http://schemas.openxmlformats.org/spreadsheetml/2006/main" count="604" uniqueCount="250">
  <si>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</si>
  <si>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</si>
  <si>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</si>
  <si>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</si>
  <si>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</si>
  <si>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</si>
  <si>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</si>
  <si>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</si>
  <si>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</si>
  <si>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</si>
  <si>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</si>
  <si>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</si>
  <si>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</si>
  <si>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</si>
  <si>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</si>
  <si>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</si>
  <si>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</si>
  <si>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</si>
  <si>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</si>
  <si>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</si>
  <si>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</si>
  <si>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</si>
  <si>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</si>
  <si>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</si>
  <si>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</si>
  <si>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</si>
  <si>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</si>
  <si>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</si>
  <si>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</si>
  <si>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</si>
  <si>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</si>
  <si>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</si>
  <si>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</si>
  <si>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</si>
  <si>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</si>
  <si>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</si>
  <si>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</si>
  <si>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</si>
  <si>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</si>
  <si>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</si>
  <si>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</si>
  <si>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</si>
  <si>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</si>
  <si>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</si>
  <si>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</si>
  <si>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</si>
  <si>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</si>
  <si>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</si>
  <si>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</si>
  <si>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</si>
  <si>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</si>
  <si>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</si>
  <si>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</si>
  <si>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</si>
  <si>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</si>
  <si>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</si>
  <si>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</si>
  <si>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</si>
  <si>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</si>
  <si>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</si>
  <si>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</si>
  <si>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</si>
  <si>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</si>
  <si>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</si>
  <si>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</si>
  <si>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</si>
  <si>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</si>
  <si>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</si>
  <si>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</si>
  <si>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</si>
  <si>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</si>
  <si>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</si>
  <si>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</si>
  <si>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</si>
  <si>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</si>
  <si>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</si>
  <si>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</si>
  <si>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</si>
  <si>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</si>
  <si>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</si>
  <si>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</si>
  <si>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</si>
  <si>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</si>
  <si>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</si>
  <si>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</si>
  <si>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</si>
  <si>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</si>
  <si>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</si>
  <si>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</si>
  <si>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</si>
  <si>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</si>
  <si>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</si>
  <si>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</si>
  <si>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</si>
  <si>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</si>
  <si>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</si>
  <si>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</si>
  <si>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</si>
  <si>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</si>
  <si>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</si>
  <si>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</si>
  <si>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</si>
  <si>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</si>
  <si>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</si>
  <si>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Idle Time</t>
  </si>
  <si>
    <t>Darryl Trigg</t>
  </si>
  <si>
    <t>Marlene Trigg</t>
  </si>
  <si>
    <t>Tama Morgan</t>
  </si>
  <si>
    <t>Scott McLean</t>
  </si>
  <si>
    <t>Hira Edmonds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</si>
  <si>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</si>
  <si>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</si>
  <si>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</si>
  <si>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</si>
  <si>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</si>
  <si>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</si>
  <si>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</si>
  <si>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</si>
  <si>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</si>
  <si>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</si>
  <si>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</si>
  <si>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</si>
  <si>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</si>
  <si>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</si>
  <si>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</si>
  <si>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</si>
  <si>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</si>
  <si>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</si>
  <si>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</si>
  <si>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</si>
  <si>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</si>
  <si>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</si>
  <si>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</si>
  <si>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</si>
  <si>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</si>
  <si>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</si>
  <si>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</si>
  <si>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</si>
  <si>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</si>
  <si>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</si>
  <si>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</si>
  <si>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</si>
  <si>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</si>
  <si>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</si>
  <si>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</si>
  <si>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</si>
  <si>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</si>
  <si>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</si>
  <si>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</si>
  <si>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</si>
  <si>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</si>
  <si>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</si>
  <si>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</si>
  <si>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</si>
  <si>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</si>
  <si>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</si>
  <si>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</si>
  <si>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</si>
  <si>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</si>
  <si>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</si>
  <si>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</si>
  <si>
    <t>Aaron Furlong</t>
  </si>
  <si>
    <t>Ben Clausen</t>
  </si>
  <si>
    <t>Lit Up</t>
  </si>
  <si>
    <t>Evie Webb (Jnr)</t>
  </si>
  <si>
    <t>Sheeza</t>
  </si>
  <si>
    <t>NBFT</t>
  </si>
  <si>
    <t>Beauden Edmonds (SF)</t>
  </si>
  <si>
    <t>SFBT/NBFT</t>
  </si>
  <si>
    <t>Jacko</t>
  </si>
  <si>
    <t>Ivano</t>
  </si>
  <si>
    <t>Jaime Hurring</t>
  </si>
  <si>
    <t>Barney Bennett</t>
  </si>
  <si>
    <t>Dr Hook</t>
  </si>
  <si>
    <t>Ryan Winters</t>
  </si>
  <si>
    <t>Serenity</t>
  </si>
  <si>
    <t>Chris Tindall</t>
  </si>
  <si>
    <t>Reel Works</t>
  </si>
  <si>
    <t>Blair Campbell</t>
  </si>
  <si>
    <t>Jarred Clayton</t>
  </si>
  <si>
    <t>Hendrik Klopper</t>
  </si>
  <si>
    <t>Knot Yoars</t>
  </si>
  <si>
    <t>Damian Dixon</t>
  </si>
  <si>
    <t>Koru II</t>
  </si>
  <si>
    <t>Owen King</t>
  </si>
  <si>
    <t>Haley Boniface</t>
  </si>
  <si>
    <t>Kylie Shepherd</t>
  </si>
  <si>
    <t>Richardo Buttarini</t>
  </si>
  <si>
    <t>Fergus Gibbs (SF)</t>
  </si>
  <si>
    <t>Max Cunning</t>
  </si>
  <si>
    <t>Kingston Brown (SF)</t>
  </si>
  <si>
    <t>William Dewhurst</t>
  </si>
  <si>
    <t>Blake Hawkes</t>
  </si>
  <si>
    <t>Karlei Riordean-Cargill (SF)</t>
  </si>
  <si>
    <t>Caspian Macartney-Betschart (SF)</t>
  </si>
  <si>
    <t>Ulrich Harmse</t>
  </si>
  <si>
    <t>Tristan Brown (SF)</t>
  </si>
  <si>
    <t>Luca O'Dell (SF)</t>
  </si>
  <si>
    <t>Darcie O'Dell (SF)</t>
  </si>
  <si>
    <t>Cameron Spanhake</t>
  </si>
  <si>
    <t>Emmett Thompson (SF)</t>
  </si>
  <si>
    <t>Emma van Wyk (SF)</t>
  </si>
  <si>
    <t>Luke McQueen (SF)</t>
  </si>
  <si>
    <t>Dane McQueen (SF)</t>
  </si>
  <si>
    <t>Oliver Toner (SF)</t>
  </si>
  <si>
    <t>Caleb Thompson (SF)</t>
  </si>
  <si>
    <t>Beau Thompson (SF)</t>
  </si>
  <si>
    <t>Freyia Scampton (SF)</t>
  </si>
  <si>
    <t>Alan Scampton</t>
  </si>
  <si>
    <t>Micah Honey (SF)</t>
  </si>
  <si>
    <t>Brodi Honey (SF)</t>
  </si>
  <si>
    <t>Jasper Marsh (SF)</t>
  </si>
  <si>
    <t>Carter Croft (SF)</t>
  </si>
  <si>
    <t>Tae-von withers</t>
  </si>
  <si>
    <t>Liam Hay</t>
  </si>
  <si>
    <t>Silvana Adams</t>
  </si>
  <si>
    <t>Nathaniel Adams (SF)</t>
  </si>
  <si>
    <t>Tommy White (SF)</t>
  </si>
  <si>
    <t>Khalia Aranui (SF)</t>
  </si>
  <si>
    <t>Kyson Aranui (SF)</t>
  </si>
  <si>
    <t>Luca Percival (SF)</t>
  </si>
  <si>
    <t>Hunter McCully (SF)</t>
  </si>
  <si>
    <t>Hayne McCully (SF)</t>
  </si>
  <si>
    <t>Cameron Antonievic (sf)</t>
  </si>
  <si>
    <t>Ben Hay (SF)</t>
  </si>
  <si>
    <t>Maddie Diamond (SF)</t>
  </si>
  <si>
    <t>Lockie Percival (SF)</t>
  </si>
  <si>
    <t>Jessica Newey (SF)</t>
  </si>
  <si>
    <t>Cindy Campbell (SF)</t>
  </si>
  <si>
    <t>Finn Langwell (SF)</t>
  </si>
  <si>
    <t>Isla Cotton (SF)</t>
  </si>
  <si>
    <t>Carter Cotton (SF)</t>
  </si>
  <si>
    <t>Isaac Chappel (SF)</t>
  </si>
  <si>
    <t>Keith Rollo</t>
  </si>
  <si>
    <t>Skipjack Tuna</t>
  </si>
  <si>
    <t>Sumo</t>
  </si>
  <si>
    <t>Non Member</t>
  </si>
  <si>
    <t>Scott Brown</t>
  </si>
  <si>
    <t>Ian Gould</t>
  </si>
  <si>
    <t>Lee Marshall</t>
  </si>
  <si>
    <t>Steve Martinovich</t>
  </si>
  <si>
    <t>Sean McCully</t>
  </si>
  <si>
    <t>Craig Platt</t>
  </si>
  <si>
    <t>Marc Stannard</t>
  </si>
  <si>
    <t>Brad Antonievic</t>
  </si>
  <si>
    <t>Willis Cookson</t>
  </si>
  <si>
    <t>Calum Gadd</t>
  </si>
  <si>
    <t>Matt Halladay</t>
  </si>
  <si>
    <t>The Demander</t>
  </si>
  <si>
    <t>SkipJack 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</si>
</sst>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13.739943865738" createdVersion="6" refreshedVersion="8" minRefreshableVersion="3" recordCount="82" xr:uid="{F8D5A129-41D7-4469-B5CA-79CEF588F58A}">
  <cacheSource type="worksheet">
    <worksheetSource ref="B3:J1004" sheet="Game Section"/>
  </cacheSource>
  <cacheFields count="9">
    <cacheField name="Angler" numFmtId="0">
      <sharedItems containsBlank="1" count="155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44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13.740033449074" createdVersion="6" refreshedVersion="8" minRefreshableVersion="3" recordCount="82" xr:uid="{E5B76F52-EDD9-4964-B322-1A8403E7A3E0}">
  <cacheSource type="worksheet">
    <worksheetSource ref="A3:J1004" sheet="Game Section"/>
  </cacheSource>
  <cacheFields count="10">
    <cacheField name="Date" numFmtId="0">
      <sharedItems containsNonDate="0" containsDate="1" containsString="0" containsBlank="1" minDate="2024-01-11T00:00:00" maxDate="2025-02-09T00:00:00"/>
    </cacheField>
    <cacheField name="Angler" numFmtId="0">
      <sharedItems containsBlank="1" count="155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44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61">
        <s v="Idle Time"/>
        <s v="Marlin Ramen"/>
        <m/>
        <s v="Mr Tide"/>
        <s v="Spartan"/>
        <s v="Time N Tide"/>
        <s v="OTL"/>
        <s v="Obsession"/>
        <s v="Reel Issue"/>
        <s v="Rocko"/>
        <s v="Lit Up"/>
        <s v="Sheeza"/>
        <s v="Dr Hook"/>
        <s v="Serenity"/>
        <s v="Reel Works"/>
        <s v="Knot Yoars"/>
        <s v="Koru II"/>
        <s v="The Demander"/>
        <s v="Sumo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No"/>
    <s v="N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 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 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s v="Yes"/>
    <s v="YFT"/>
    <n v="48"/>
    <n v="37"/>
    <s v="Lit Up"/>
    <n v="48"/>
    <n v="48"/>
    <n v="129.72972972972974"/>
  </r>
  <r>
    <x v="19"/>
    <s v="Yes"/>
    <s v="YFT"/>
    <n v="60"/>
    <n v="37"/>
    <s v="Sheeza"/>
    <n v="0"/>
    <n v="0"/>
    <n v="0"/>
  </r>
  <r>
    <x v="20"/>
    <s v="No"/>
    <s v="YFT"/>
    <n v="47"/>
    <m/>
    <m/>
    <n v="0"/>
    <n v="0"/>
    <n v="0"/>
  </r>
  <r>
    <x v="21"/>
    <s v="No"/>
    <s v="YFT"/>
    <n v="31"/>
    <m/>
    <m/>
    <n v="0"/>
    <n v="0"/>
    <n v="0"/>
  </r>
  <r>
    <x v="22"/>
    <s v="No"/>
    <s v="Striped Marlin"/>
    <n v="62.2"/>
    <m/>
    <m/>
    <n v="0"/>
    <n v="0"/>
    <n v="0"/>
  </r>
  <r>
    <x v="23"/>
    <s v="No"/>
    <s v="YFT"/>
    <n v="52.6"/>
    <n v="24"/>
    <s v="Dr Hook"/>
    <n v="0"/>
    <n v="52.6"/>
    <n v="0"/>
  </r>
  <r>
    <x v="24"/>
    <s v="No"/>
    <s v="Striped Marlin"/>
    <n v="60"/>
    <n v="24"/>
    <s v="Serenity"/>
    <n v="0"/>
    <n v="0"/>
    <n v="0"/>
  </r>
  <r>
    <x v="25"/>
    <s v="No"/>
    <s v="Mahimahi"/>
    <n v="6.6"/>
    <n v="24"/>
    <s v="Reel Works"/>
    <n v="0"/>
    <n v="6.6"/>
    <n v="0"/>
  </r>
  <r>
    <x v="26"/>
    <s v="Yes"/>
    <s v="YFT"/>
    <n v="10.6"/>
    <n v="24"/>
    <s v="Reel Works"/>
    <n v="10.6"/>
    <n v="10.6"/>
    <n v="44.166666666666664"/>
  </r>
  <r>
    <x v="27"/>
    <s v="Yes"/>
    <s v="Striped Marlin"/>
    <n v="144"/>
    <n v="24"/>
    <s v="Knot Yoars"/>
    <n v="0"/>
    <n v="0"/>
    <n v="0"/>
  </r>
  <r>
    <x v="28"/>
    <s v="Yes"/>
    <s v="YFT"/>
    <n v="17.5"/>
    <n v="24"/>
    <s v="Koru II"/>
    <n v="17.5"/>
    <n v="17.5"/>
    <n v="72.916666666666671"/>
  </r>
  <r>
    <x v="28"/>
    <s v="Yes"/>
    <s v="YFT"/>
    <n v="7"/>
    <n v="24"/>
    <s v="Koru II"/>
    <n v="7"/>
    <n v="7"/>
    <n v="0"/>
  </r>
  <r>
    <x v="28"/>
    <s v="Yes"/>
    <s v="YFT"/>
    <n v="54.4"/>
    <n v="24"/>
    <s v="Koru II"/>
    <n v="0"/>
    <n v="0"/>
    <n v="0"/>
  </r>
  <r>
    <x v="29"/>
    <s v="No"/>
    <s v="YFT"/>
    <n v="38"/>
    <n v="24"/>
    <s v="Koru II"/>
    <n v="0"/>
    <n v="38"/>
    <n v="0"/>
  </r>
  <r>
    <x v="6"/>
    <s v="No"/>
    <s v="Striped Marlin"/>
    <s v="T/R"/>
    <n v="37"/>
    <s v="Mr Tide"/>
    <n v="0"/>
    <n v="200"/>
    <n v="0"/>
  </r>
  <r>
    <x v="30"/>
    <s v="No"/>
    <s v="Striped Marlin"/>
    <s v="T/R"/>
    <n v="37"/>
    <s v="Mr Tide"/>
    <n v="0"/>
    <n v="200"/>
    <n v="0"/>
  </r>
  <r>
    <x v="31"/>
    <s v="No"/>
    <s v="Striped Marlin"/>
    <n v="59"/>
    <m/>
    <m/>
    <n v="0"/>
    <n v="0"/>
    <n v="0"/>
  </r>
  <r>
    <x v="6"/>
    <s v="No"/>
    <s v="Striped Marlin"/>
    <s v="T/R"/>
    <n v="37"/>
    <s v="Mr Tide"/>
    <n v="0"/>
    <n v="200"/>
    <n v="0"/>
  </r>
  <r>
    <x v="32"/>
    <s v="Yes"/>
    <s v="YFT"/>
    <n v="50.4"/>
    <m/>
    <m/>
    <n v="0"/>
    <n v="0"/>
    <n v="0"/>
  </r>
  <r>
    <x v="33"/>
    <s v="Yes"/>
    <s v="Mahimahi"/>
    <n v="8.4"/>
    <m/>
    <m/>
    <n v="0"/>
    <n v="0"/>
    <n v="0"/>
  </r>
  <r>
    <x v="34"/>
    <s v="Yes"/>
    <s v="Mahimahi"/>
    <n v="5.2"/>
    <n v="24"/>
    <s v="Time N Tide"/>
    <n v="5.2"/>
    <n v="5.2"/>
    <n v="21.666666666666668"/>
  </r>
  <r>
    <x v="35"/>
    <s v="No"/>
    <s v="YFT"/>
    <n v="30"/>
    <n v="37"/>
    <s v="Obsession"/>
    <n v="0"/>
    <n v="30"/>
    <n v="0"/>
  </r>
  <r>
    <x v="36"/>
    <s v="No"/>
    <s v="YFT"/>
    <n v="32.4"/>
    <m/>
    <s v="The Demander"/>
    <n v="0"/>
    <n v="0"/>
    <n v="0"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m/>
  </r>
  <r>
    <x v="37"/>
    <m/>
    <m/>
    <m/>
    <m/>
    <m/>
    <m/>
    <m/>
    <s v=""/>
  </r>
  <r>
    <x v="37"/>
    <m/>
    <m/>
    <m/>
    <m/>
    <m/>
    <m/>
    <m/>
    <s v=""/>
  </r>
  <r>
    <x v="37"/>
    <m/>
    <m/>
    <m/>
    <m/>
    <m/>
    <m/>
    <m/>
    <s v=""/>
  </r>
  <r>
    <x v="37"/>
    <m/>
    <m/>
    <m/>
    <m/>
    <m/>
    <m/>
    <m/>
    <s v=""/>
  </r>
  <r>
    <x v="37"/>
    <m/>
    <m/>
    <m/>
    <m/>
    <m/>
    <m/>
    <m/>
    <s v=""/>
  </r>
  <r>
    <x v="37"/>
    <m/>
    <m/>
    <m/>
    <m/>
    <m/>
    <m/>
    <m/>
    <s v=""/>
  </r>
  <r>
    <x v="37"/>
    <m/>
    <m/>
    <m/>
    <m/>
    <m/>
    <m/>
    <m/>
    <n v="0"/>
  </r>
  <r>
    <x v="38"/>
    <s v="Yes"/>
    <s v="Skipjack Tuna"/>
    <n v="7.9"/>
    <n v="15"/>
    <s v="Sumo"/>
    <n v="7.9"/>
    <n v="7.9"/>
    <n v="52.666666666666664"/>
  </r>
  <r>
    <x v="37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4-11-01T00:00:00"/>
    <x v="0"/>
    <s v="No"/>
    <s v="N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 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 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d v="2024-12-26T00:00:00"/>
    <x v="18"/>
    <s v="Yes"/>
    <s v="YFT"/>
    <n v="48"/>
    <n v="37"/>
    <x v="10"/>
    <n v="48"/>
    <n v="48"/>
    <n v="129.72972972972974"/>
  </r>
  <r>
    <d v="2024-12-26T00:00:00"/>
    <x v="19"/>
    <s v="Yes"/>
    <s v="YFT"/>
    <n v="60"/>
    <n v="37"/>
    <x v="11"/>
    <n v="0"/>
    <n v="0"/>
    <n v="0"/>
  </r>
  <r>
    <d v="2025-01-06T00:00:00"/>
    <x v="20"/>
    <s v="No"/>
    <s v="YFT"/>
    <n v="47"/>
    <m/>
    <x v="2"/>
    <n v="0"/>
    <n v="0"/>
    <n v="0"/>
  </r>
  <r>
    <d v="2025-01-07T00:00:00"/>
    <x v="21"/>
    <s v="No"/>
    <s v="YFT"/>
    <n v="31"/>
    <m/>
    <x v="2"/>
    <n v="0"/>
    <n v="0"/>
    <n v="0"/>
  </r>
  <r>
    <d v="2025-01-10T00:00:00"/>
    <x v="22"/>
    <s v="No"/>
    <s v="Striped Marlin"/>
    <n v="62.2"/>
    <m/>
    <x v="2"/>
    <n v="0"/>
    <n v="0"/>
    <n v="0"/>
  </r>
  <r>
    <d v="2025-01-10T00:00:00"/>
    <x v="23"/>
    <s v="No"/>
    <s v="YFT"/>
    <n v="52.6"/>
    <n v="24"/>
    <x v="12"/>
    <n v="0"/>
    <n v="52.6"/>
    <n v="0"/>
  </r>
  <r>
    <d v="2025-01-10T00:00:00"/>
    <x v="24"/>
    <s v="No"/>
    <s v="Striped Marlin"/>
    <n v="60"/>
    <n v="24"/>
    <x v="13"/>
    <n v="0"/>
    <n v="0"/>
    <n v="0"/>
  </r>
  <r>
    <d v="2025-01-10T00:00:00"/>
    <x v="25"/>
    <s v="No"/>
    <s v="Mahimahi"/>
    <n v="6.6"/>
    <n v="24"/>
    <x v="14"/>
    <n v="0"/>
    <n v="6.6"/>
    <n v="0"/>
  </r>
  <r>
    <d v="2025-01-10T00:00:00"/>
    <x v="26"/>
    <s v="Yes"/>
    <s v="YFT"/>
    <n v="10.6"/>
    <n v="24"/>
    <x v="14"/>
    <n v="10.6"/>
    <n v="10.6"/>
    <n v="44.166666666666664"/>
  </r>
  <r>
    <d v="2025-01-11T00:00:00"/>
    <x v="27"/>
    <s v="Yes"/>
    <s v="Striped Marlin"/>
    <n v="144"/>
    <n v="24"/>
    <x v="15"/>
    <n v="0"/>
    <n v="0"/>
    <n v="0"/>
  </r>
  <r>
    <d v="2025-01-11T00:00:00"/>
    <x v="28"/>
    <s v="Yes"/>
    <s v="YFT"/>
    <n v="17.5"/>
    <n v="24"/>
    <x v="16"/>
    <n v="17.5"/>
    <n v="17.5"/>
    <n v="72.916666666666671"/>
  </r>
  <r>
    <d v="2025-01-11T00:00:00"/>
    <x v="28"/>
    <s v="Yes"/>
    <s v="YFT"/>
    <n v="7"/>
    <n v="24"/>
    <x v="16"/>
    <n v="7"/>
    <n v="7"/>
    <n v="0"/>
  </r>
  <r>
    <d v="2025-01-11T00:00:00"/>
    <x v="28"/>
    <s v="Yes"/>
    <s v="YFT"/>
    <n v="54.4"/>
    <n v="24"/>
    <x v="16"/>
    <n v="0"/>
    <n v="0"/>
    <n v="0"/>
  </r>
  <r>
    <d v="2024-01-11T00:00:00"/>
    <x v="29"/>
    <s v="No"/>
    <s v="YFT"/>
    <n v="38"/>
    <n v="24"/>
    <x v="16"/>
    <n v="0"/>
    <n v="38"/>
    <n v="0"/>
  </r>
  <r>
    <d v="2025-01-16T00:00:00"/>
    <x v="6"/>
    <s v="No"/>
    <s v="Striped Marlin"/>
    <s v="T/R"/>
    <n v="37"/>
    <x v="3"/>
    <n v="0"/>
    <n v="200"/>
    <n v="0"/>
  </r>
  <r>
    <d v="2025-01-16T00:00:00"/>
    <x v="30"/>
    <s v="No"/>
    <s v="Striped Marlin"/>
    <s v="T/R"/>
    <n v="37"/>
    <x v="3"/>
    <n v="0"/>
    <n v="200"/>
    <n v="0"/>
  </r>
  <r>
    <d v="2025-02-07T00:00:00"/>
    <x v="31"/>
    <s v="No"/>
    <s v="Striped Marlin"/>
    <n v="59"/>
    <m/>
    <x v="2"/>
    <n v="0"/>
    <n v="0"/>
    <n v="0"/>
  </r>
  <r>
    <d v="2025-02-08T00:00:00"/>
    <x v="6"/>
    <s v="No"/>
    <s v="Striped Marlin"/>
    <s v="T/R"/>
    <n v="37"/>
    <x v="3"/>
    <n v="0"/>
    <n v="200"/>
    <n v="0"/>
  </r>
  <r>
    <d v="2024-02-21T00:00:00"/>
    <x v="32"/>
    <s v="Yes"/>
    <s v="YFT"/>
    <n v="50.4"/>
    <m/>
    <x v="2"/>
    <n v="0"/>
    <n v="0"/>
    <n v="0"/>
  </r>
  <r>
    <d v="2024-02-21T00:00:00"/>
    <x v="33"/>
    <s v="Yes"/>
    <s v="Mahimahi"/>
    <n v="8.4"/>
    <m/>
    <x v="2"/>
    <n v="0"/>
    <n v="0"/>
    <n v="0"/>
  </r>
  <r>
    <m/>
    <x v="34"/>
    <s v="Yes"/>
    <s v="Mahimahi"/>
    <n v="5.2"/>
    <n v="24"/>
    <x v="5"/>
    <n v="5.2"/>
    <n v="5.2"/>
    <n v="21.666666666666668"/>
  </r>
  <r>
    <m/>
    <x v="35"/>
    <s v="No"/>
    <s v="YFT"/>
    <n v="30"/>
    <n v="37"/>
    <x v="7"/>
    <n v="0"/>
    <n v="30"/>
    <n v="0"/>
  </r>
  <r>
    <m/>
    <x v="36"/>
    <s v="No"/>
    <s v="YFT"/>
    <n v="32.4"/>
    <m/>
    <x v="17"/>
    <n v="0"/>
    <n v="0"/>
    <n v="0"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m/>
  </r>
  <r>
    <m/>
    <x v="37"/>
    <m/>
    <m/>
    <m/>
    <m/>
    <x v="2"/>
    <m/>
    <m/>
    <s v=""/>
  </r>
  <r>
    <m/>
    <x v="37"/>
    <m/>
    <m/>
    <m/>
    <m/>
    <x v="2"/>
    <m/>
    <m/>
    <s v=""/>
  </r>
  <r>
    <m/>
    <x v="37"/>
    <m/>
    <m/>
    <m/>
    <m/>
    <x v="2"/>
    <m/>
    <m/>
    <s v=""/>
  </r>
  <r>
    <m/>
    <x v="37"/>
    <m/>
    <m/>
    <m/>
    <m/>
    <x v="2"/>
    <m/>
    <m/>
    <s v=""/>
  </r>
  <r>
    <m/>
    <x v="37"/>
    <m/>
    <m/>
    <m/>
    <m/>
    <x v="2"/>
    <m/>
    <m/>
    <s v=""/>
  </r>
  <r>
    <m/>
    <x v="37"/>
    <m/>
    <m/>
    <m/>
    <m/>
    <x v="2"/>
    <m/>
    <m/>
    <s v=""/>
  </r>
  <r>
    <m/>
    <x v="37"/>
    <m/>
    <m/>
    <m/>
    <m/>
    <x v="2"/>
    <m/>
    <m/>
    <n v="0"/>
  </r>
  <r>
    <d v="2025-01-24T00:00:00"/>
    <x v="38"/>
    <s v="Yes"/>
    <s v="Skipjack Tuna"/>
    <n v="7.9"/>
    <n v="15"/>
    <x v="18"/>
    <n v="7.9"/>
    <n v="7.9"/>
    <n v="52.666666666666664"/>
  </r>
  <r>
    <m/>
    <x v="37"/>
    <m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3" firstHeaderRow="1" firstDataRow="1" firstDataCol="1"/>
  <pivotFields count="9">
    <pivotField axis="axisRow" showAll="0">
      <items count="156">
        <item m="1" x="117"/>
        <item m="1" x="81"/>
        <item m="1" x="92"/>
        <item m="1" x="69"/>
        <item m="1" x="125"/>
        <item m="1" x="85"/>
        <item x="37"/>
        <item m="1" x="120"/>
        <item m="1" x="148"/>
        <item m="1" x="105"/>
        <item m="1" x="122"/>
        <item m="1" x="144"/>
        <item m="1" x="79"/>
        <item m="1" x="82"/>
        <item m="1" x="55"/>
        <item m="1" x="100"/>
        <item m="1" x="118"/>
        <item m="1" x="90"/>
        <item m="1" x="154"/>
        <item m="1" x="70"/>
        <item m="1" x="98"/>
        <item m="1" x="141"/>
        <item m="1" x="72"/>
        <item m="1" x="115"/>
        <item m="1" x="124"/>
        <item m="1" x="146"/>
        <item m="1" x="76"/>
        <item m="1" x="116"/>
        <item m="1" x="129"/>
        <item m="1" x="140"/>
        <item x="12"/>
        <item m="1" x="126"/>
        <item m="1" x="78"/>
        <item m="1" x="136"/>
        <item m="1" x="93"/>
        <item m="1" x="138"/>
        <item m="1" x="87"/>
        <item m="1" x="152"/>
        <item m="1" x="134"/>
        <item m="1" x="99"/>
        <item m="1" x="114"/>
        <item m="1" x="145"/>
        <item m="1" x="123"/>
        <item m="1" x="153"/>
        <item m="1" x="80"/>
        <item m="1" x="113"/>
        <item m="1" x="68"/>
        <item m="1" x="139"/>
        <item m="1" x="127"/>
        <item m="1" x="97"/>
        <item m="1" x="75"/>
        <item m="1" x="133"/>
        <item m="1" x="73"/>
        <item m="1" x="147"/>
        <item m="1" x="86"/>
        <item m="1" x="109"/>
        <item m="1" x="149"/>
        <item m="1" x="137"/>
        <item m="1" x="119"/>
        <item m="1" x="94"/>
        <item m="1" x="108"/>
        <item m="1" x="101"/>
        <item m="1" x="48"/>
        <item m="1" x="91"/>
        <item m="1" x="121"/>
        <item m="1" x="135"/>
        <item m="1" x="151"/>
        <item m="1" x="96"/>
        <item m="1" x="132"/>
        <item m="1" x="107"/>
        <item m="1" x="150"/>
        <item m="1" x="103"/>
        <item x="9"/>
        <item m="1" x="84"/>
        <item m="1" x="130"/>
        <item m="1" x="83"/>
        <item m="1" x="110"/>
        <item m="1" x="143"/>
        <item m="1" x="128"/>
        <item m="1" x="131"/>
        <item m="1" x="142"/>
        <item m="1" x="112"/>
        <item m="1" x="111"/>
        <item m="1" x="77"/>
        <item m="1" x="89"/>
        <item m="1" x="95"/>
        <item m="1" x="88"/>
        <item m="1" x="104"/>
        <item m="1" x="74"/>
        <item m="1" x="71"/>
        <item m="1" x="102"/>
        <item m="1" x="106"/>
        <item m="1" x="39"/>
        <item m="1" x="40"/>
        <item m="1" x="41"/>
        <item m="1" x="42"/>
        <item m="1" x="43"/>
        <item m="1" x="44"/>
        <item x="2"/>
        <item m="1" x="46"/>
        <item m="1" x="47"/>
        <item m="1" x="49"/>
        <item m="1" x="50"/>
        <item m="1" x="51"/>
        <item x="7"/>
        <item m="1" x="52"/>
        <item m="1" x="53"/>
        <item m="1" x="54"/>
        <item m="1" x="56"/>
        <item m="1" x="57"/>
        <item m="1" x="58"/>
        <item x="26"/>
        <item m="1" x="59"/>
        <item m="1" x="60"/>
        <item x="31"/>
        <item m="1" x="61"/>
        <item m="1" x="62"/>
        <item m="1" x="45"/>
        <item m="1" x="63"/>
        <item m="1" x="64"/>
        <item m="1" x="65"/>
        <item m="1" x="66"/>
        <item m="1" x="67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2"/>
        <item x="33"/>
        <item x="34"/>
        <item x="35"/>
        <item x="36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0">
    <i>
      <x v="6"/>
    </i>
    <i>
      <x v="30"/>
    </i>
    <i>
      <x v="72"/>
    </i>
    <i>
      <x v="98"/>
    </i>
    <i>
      <x v="104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3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2">
        <item m="1" x="51"/>
        <item m="1" x="28"/>
        <item m="1" x="32"/>
        <item m="1" x="60"/>
        <item m="1" x="37"/>
        <item x="7"/>
        <item m="1" x="45"/>
        <item x="2"/>
        <item m="1" x="40"/>
        <item m="1" x="53"/>
        <item m="1" x="36"/>
        <item m="1" x="52"/>
        <item m="1" x="57"/>
        <item m="1" x="55"/>
        <item m="1" x="44"/>
        <item m="1" x="59"/>
        <item x="5"/>
        <item m="1" x="38"/>
        <item m="1" x="41"/>
        <item x="18"/>
        <item m="1" x="47"/>
        <item m="1" x="48"/>
        <item m="1" x="22"/>
        <item m="1" x="35"/>
        <item m="1" x="56"/>
        <item m="1" x="33"/>
        <item m="1" x="43"/>
        <item m="1" x="46"/>
        <item m="1" x="39"/>
        <item m="1" x="42"/>
        <item m="1" x="50"/>
        <item m="1" x="49"/>
        <item m="1" x="58"/>
        <item m="1" x="54"/>
        <item m="1" x="21"/>
        <item m="1" x="34"/>
        <item m="1" x="19"/>
        <item m="1" x="20"/>
        <item x="1"/>
        <item x="4"/>
        <item x="10"/>
        <item m="1" x="23"/>
        <item m="1" x="24"/>
        <item m="1" x="25"/>
        <item m="1" x="26"/>
        <item m="1" x="27"/>
        <item x="9"/>
        <item m="1" x="29"/>
        <item m="1" x="30"/>
        <item m="1" x="31"/>
        <item x="0"/>
        <item x="3"/>
        <item x="6"/>
        <item x="8"/>
        <item x="11"/>
        <item x="12"/>
        <item x="13"/>
        <item x="14"/>
        <item x="15"/>
        <item x="16"/>
        <item x="17"/>
        <item t="default"/>
      </items>
    </pivotField>
    <pivotField showAll="0"/>
    <pivotField dataField="1" showAll="0"/>
    <pivotField showAll="0"/>
  </pivotFields>
  <rowFields count="1">
    <field x="6"/>
  </rowFields>
  <rowItems count="20">
    <i>
      <x v="5"/>
    </i>
    <i>
      <x v="7"/>
    </i>
    <i>
      <x v="16"/>
    </i>
    <i>
      <x v="19"/>
    </i>
    <i>
      <x v="38"/>
    </i>
    <i>
      <x v="39"/>
    </i>
    <i>
      <x v="40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3" firstHeaderRow="1" firstDataRow="1" firstDataCol="1"/>
  <pivotFields count="10">
    <pivotField showAll="0"/>
    <pivotField axis="axisRow" showAll="0">
      <items count="156">
        <item m="1" x="117"/>
        <item m="1" x="148"/>
        <item m="1" x="81"/>
        <item m="1" x="105"/>
        <item m="1" x="92"/>
        <item m="1" x="120"/>
        <item m="1" x="69"/>
        <item m="1" x="125"/>
        <item m="1" x="85"/>
        <item m="1" x="122"/>
        <item x="37"/>
        <item m="1" x="144"/>
        <item m="1" x="79"/>
        <item m="1" x="82"/>
        <item m="1" x="55"/>
        <item m="1" x="100"/>
        <item m="1" x="118"/>
        <item m="1" x="90"/>
        <item m="1" x="154"/>
        <item m="1" x="70"/>
        <item m="1" x="98"/>
        <item m="1" x="141"/>
        <item m="1" x="72"/>
        <item m="1" x="115"/>
        <item m="1" x="124"/>
        <item m="1" x="146"/>
        <item m="1" x="76"/>
        <item m="1" x="116"/>
        <item m="1" x="129"/>
        <item m="1" x="140"/>
        <item x="12"/>
        <item m="1" x="126"/>
        <item m="1" x="78"/>
        <item m="1" x="136"/>
        <item m="1" x="93"/>
        <item m="1" x="138"/>
        <item m="1" x="87"/>
        <item m="1" x="152"/>
        <item m="1" x="134"/>
        <item m="1" x="99"/>
        <item m="1" x="114"/>
        <item m="1" x="145"/>
        <item m="1" x="123"/>
        <item m="1" x="153"/>
        <item m="1" x="80"/>
        <item m="1" x="113"/>
        <item m="1" x="68"/>
        <item m="1" x="139"/>
        <item m="1" x="127"/>
        <item m="1" x="97"/>
        <item m="1" x="75"/>
        <item m="1" x="133"/>
        <item m="1" x="73"/>
        <item m="1" x="147"/>
        <item m="1" x="86"/>
        <item m="1" x="109"/>
        <item m="1" x="149"/>
        <item m="1" x="137"/>
        <item m="1" x="119"/>
        <item m="1" x="94"/>
        <item m="1" x="108"/>
        <item m="1" x="101"/>
        <item m="1" x="91"/>
        <item m="1" x="48"/>
        <item m="1" x="121"/>
        <item m="1" x="135"/>
        <item m="1" x="151"/>
        <item m="1" x="96"/>
        <item m="1" x="132"/>
        <item m="1" x="107"/>
        <item m="1" x="150"/>
        <item m="1" x="103"/>
        <item x="9"/>
        <item m="1" x="84"/>
        <item m="1" x="130"/>
        <item m="1" x="83"/>
        <item m="1" x="110"/>
        <item m="1" x="143"/>
        <item m="1" x="128"/>
        <item m="1" x="131"/>
        <item m="1" x="142"/>
        <item m="1" x="112"/>
        <item m="1" x="111"/>
        <item m="1" x="77"/>
        <item m="1" x="89"/>
        <item m="1" x="95"/>
        <item m="1" x="88"/>
        <item m="1" x="104"/>
        <item m="1" x="74"/>
        <item m="1" x="71"/>
        <item m="1" x="102"/>
        <item m="1" x="106"/>
        <item m="1" x="39"/>
        <item m="1" x="40"/>
        <item m="1" x="41"/>
        <item m="1" x="42"/>
        <item m="1" x="43"/>
        <item m="1" x="44"/>
        <item x="2"/>
        <item m="1" x="46"/>
        <item m="1" x="47"/>
        <item m="1" x="49"/>
        <item m="1" x="52"/>
        <item m="1" x="50"/>
        <item m="1" x="51"/>
        <item x="7"/>
        <item m="1" x="53"/>
        <item m="1" x="54"/>
        <item m="1" x="56"/>
        <item m="1" x="57"/>
        <item m="1" x="58"/>
        <item x="26"/>
        <item m="1" x="59"/>
        <item m="1" x="60"/>
        <item x="31"/>
        <item m="1" x="61"/>
        <item m="1" x="62"/>
        <item m="1" x="45"/>
        <item m="1" x="63"/>
        <item m="1" x="64"/>
        <item m="1" x="65"/>
        <item m="1" x="66"/>
        <item m="1" x="67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8"/>
        <item x="32"/>
        <item x="33"/>
        <item x="34"/>
        <item x="35"/>
        <item x="3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0">
    <i>
      <x v="10"/>
    </i>
    <i>
      <x v="30"/>
    </i>
    <i>
      <x v="72"/>
    </i>
    <i>
      <x v="98"/>
    </i>
    <i>
      <x v="105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2"/>
  <sheetViews>
    <sheetView tabSelected="1" topLeftCell="E1" zoomScaleNormal="100" workbookViewId="0">
      <pane ySplit="2" topLeftCell="A24" activePane="bottomLeft" state="frozen"/>
      <selection activeCell="E1" sqref="E1"/>
      <selection pane="bottomLeft" activeCell="Q52" sqref="Q52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72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99</v>
      </c>
      <c r="F4" s="7">
        <f t="shared" ref="F4:F35" si="0">SUM(H4,J4,L4,N4,P4,R4,T4,V4,X4,Z4,AB4,AD4,AF4,AH4,AJ4,AL4,AN4,AP4,AR4)</f>
        <v>854</v>
      </c>
      <c r="G4" s="16">
        <v>8.15</v>
      </c>
      <c r="H4" s="9">
        <f t="shared" ref="H4:H35" si="1">IF(G4="", 0, IF(G4&lt;0.1, 0, 100 + INT(MIN(G4, 8) * 10)))</f>
        <v>180</v>
      </c>
      <c r="I4" s="16">
        <v>9.1199999999999992</v>
      </c>
      <c r="J4" s="9">
        <f t="shared" ref="J4:J35" si="2">IF(I4="", 0, IF(I4&lt;0.1, 0, 100 + INT(MIN(I4, 8) * 10)))</f>
        <v>180</v>
      </c>
      <c r="K4" s="7"/>
      <c r="L4" s="9">
        <f t="shared" ref="L4:L35" si="3">IF(K4="", 0, IF(K4&lt;0.4, -100, IF(K4&lt;0.5, 0, 100 + INT(MIN(K4, 8) * 10))))</f>
        <v>0</v>
      </c>
      <c r="M4" s="16">
        <v>2.17</v>
      </c>
      <c r="N4" s="9">
        <f t="shared" ref="N4:N35" si="4">IF(M4="", 0, IF(M4&lt;0.1, 0, 100 + INT(MIN(M4, 8) * 10)))</f>
        <v>121</v>
      </c>
      <c r="O4" s="7"/>
      <c r="P4" s="9">
        <f t="shared" ref="P4:P35" si="5">IF(O4="", 0, IF(O4&lt;0.4, -100, IF(O4&lt;0.5, 0, 100 + INT(MIN(O4, 8) * 10))))</f>
        <v>0</v>
      </c>
      <c r="Q4" s="16">
        <v>6.01</v>
      </c>
      <c r="R4" s="9">
        <f t="shared" ref="R4:R35" si="6">IF(Q4="", 0, IF(Q4&lt;0.1, 0, 100 + INT(MIN(Q4, 8) * 10)))</f>
        <v>160</v>
      </c>
      <c r="S4" s="7"/>
      <c r="T4" s="9">
        <f t="shared" ref="T4:T35" si="7">IF(S4="", 0, IF(S4&lt;0.4, -100, IF(S4&lt;0.5, 0, 100 + INT(MIN(S4, 8) * 10))))</f>
        <v>0</v>
      </c>
      <c r="U4" s="8"/>
      <c r="V4" s="9">
        <f t="shared" ref="V4:V35" si="8">IF(U4="", 0, IF(U4&lt;0.1, 0, 100 + INT(MIN(U4, 8) * 10)))</f>
        <v>0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/>
      <c r="AE4" s="7"/>
      <c r="AF4" s="9">
        <f t="shared" ref="AF4:AF35" si="12">IF(AE4="", 0, IF(AE4&lt;0.4, -100, IF(AE4&lt;0.5, 0, 100 + INT(MIN(AE4, 8) * 10))))</f>
        <v>0</v>
      </c>
      <c r="AG4" s="16">
        <v>0.57999999999999996</v>
      </c>
      <c r="AH4" s="9">
        <f t="shared" ref="AH4:AH35" si="13">IF(AG4="", 0, IF(AG4&lt;0.1, 0, 100 + INT(MIN(AG4, 8) * 10)))</f>
        <v>105</v>
      </c>
      <c r="AI4" s="7"/>
      <c r="AJ4" s="9">
        <f t="shared" ref="AJ4:AJ35" si="14">IF(AI4="", 0, IF(AI4&lt;0.4, -100, IF(AI4&lt;0.5, 0, 100 + INT(MIN(AI4, 8) * 10))))</f>
        <v>0</v>
      </c>
      <c r="AK4" s="16">
        <v>0.82</v>
      </c>
      <c r="AL4" s="9">
        <f t="shared" ref="AL4:AL35" si="15">IF(AK4="", 0, IF(AK4&lt;0.4, -100, IF(AK4&lt;0.5, 0, 100 + INT(MIN(AK4, 8) * 10))))</f>
        <v>108</v>
      </c>
      <c r="AM4" s="1"/>
      <c r="AN4" s="4">
        <f t="shared" ref="AN4:AN10" si="16">IF(AM4="", 0, IF(AM4&lt;0.4, -100, IF(AM4&lt;0.5, 0, 100 + INT(MIN(AM4, 8) * 10))))</f>
        <v>0</v>
      </c>
      <c r="AO4" s="1"/>
      <c r="AP4" s="4">
        <f t="shared" ref="AP4:AP10" si="17">IF(AO4="", 0, IF(AO4&lt;0.4, -100, IF(AO4&lt;0.5, 0, 100 + INT(MIN(AO4, 8) * 10))))</f>
        <v>0</v>
      </c>
      <c r="AQ4" s="1"/>
      <c r="AR4" s="4">
        <f t="shared" ref="AR4:AR10" si="18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82</v>
      </c>
      <c r="F5" s="7">
        <f t="shared" si="0"/>
        <v>812</v>
      </c>
      <c r="G5" s="16">
        <v>6.75</v>
      </c>
      <c r="H5" s="9">
        <f t="shared" si="1"/>
        <v>167</v>
      </c>
      <c r="I5" s="16">
        <v>8.31</v>
      </c>
      <c r="J5" s="9">
        <f t="shared" si="2"/>
        <v>180</v>
      </c>
      <c r="K5" s="7"/>
      <c r="L5" s="9">
        <f t="shared" si="3"/>
        <v>0</v>
      </c>
      <c r="M5" s="16">
        <v>2.11</v>
      </c>
      <c r="N5" s="9">
        <f t="shared" si="4"/>
        <v>121</v>
      </c>
      <c r="O5" s="7"/>
      <c r="P5" s="9">
        <f t="shared" si="5"/>
        <v>0</v>
      </c>
      <c r="Q5" s="16">
        <v>2.81</v>
      </c>
      <c r="R5" s="9">
        <f t="shared" si="6"/>
        <v>128</v>
      </c>
      <c r="S5" s="7"/>
      <c r="T5" s="9">
        <f t="shared" si="7"/>
        <v>0</v>
      </c>
      <c r="U5" s="16">
        <v>0.98</v>
      </c>
      <c r="V5" s="9">
        <f t="shared" si="8"/>
        <v>109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/>
      <c r="AE5" s="7"/>
      <c r="AF5" s="9">
        <f t="shared" si="12"/>
        <v>0</v>
      </c>
      <c r="AG5" s="16">
        <v>0.7</v>
      </c>
      <c r="AH5" s="9">
        <f t="shared" si="13"/>
        <v>107</v>
      </c>
      <c r="AI5" s="7"/>
      <c r="AJ5" s="9">
        <f t="shared" si="14"/>
        <v>0</v>
      </c>
      <c r="AK5" s="8"/>
      <c r="AL5" s="9">
        <f t="shared" si="15"/>
        <v>0</v>
      </c>
      <c r="AM5" s="1"/>
      <c r="AN5" s="4">
        <f t="shared" si="16"/>
        <v>0</v>
      </c>
      <c r="AO5" s="1"/>
      <c r="AP5" s="4">
        <f t="shared" si="17"/>
        <v>0</v>
      </c>
      <c r="AQ5" s="1"/>
      <c r="AR5" s="4">
        <f t="shared" si="18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79</v>
      </c>
      <c r="F6" s="7">
        <f t="shared" si="0"/>
        <v>795</v>
      </c>
      <c r="G6" s="16">
        <v>8.91</v>
      </c>
      <c r="H6" s="9">
        <f t="shared" si="1"/>
        <v>180</v>
      </c>
      <c r="I6" s="16">
        <v>10.44</v>
      </c>
      <c r="J6" s="9">
        <f t="shared" si="2"/>
        <v>180</v>
      </c>
      <c r="K6" s="7"/>
      <c r="L6" s="9">
        <f t="shared" si="3"/>
        <v>0</v>
      </c>
      <c r="M6" s="16">
        <v>1.26</v>
      </c>
      <c r="N6" s="9">
        <f t="shared" si="4"/>
        <v>112</v>
      </c>
      <c r="O6" s="7"/>
      <c r="P6" s="9">
        <f t="shared" si="5"/>
        <v>0</v>
      </c>
      <c r="Q6" s="16">
        <v>0.82</v>
      </c>
      <c r="R6" s="9">
        <f t="shared" si="6"/>
        <v>108</v>
      </c>
      <c r="S6" s="7"/>
      <c r="T6" s="9">
        <f t="shared" si="7"/>
        <v>0</v>
      </c>
      <c r="U6" s="16">
        <v>1.0900000000000001</v>
      </c>
      <c r="V6" s="9">
        <f t="shared" si="8"/>
        <v>110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/>
      <c r="AE6" s="7"/>
      <c r="AF6" s="9">
        <f t="shared" si="12"/>
        <v>0</v>
      </c>
      <c r="AG6" s="8"/>
      <c r="AH6" s="9">
        <f t="shared" si="13"/>
        <v>0</v>
      </c>
      <c r="AI6" s="7"/>
      <c r="AJ6" s="9">
        <f t="shared" si="14"/>
        <v>0</v>
      </c>
      <c r="AK6" s="16">
        <v>0.59</v>
      </c>
      <c r="AL6" s="9">
        <f t="shared" si="15"/>
        <v>105</v>
      </c>
      <c r="AM6" s="1"/>
      <c r="AN6" s="4">
        <f t="shared" si="16"/>
        <v>0</v>
      </c>
      <c r="AO6" s="1"/>
      <c r="AP6" s="4">
        <f t="shared" si="17"/>
        <v>0</v>
      </c>
      <c r="AQ6" s="1"/>
      <c r="AR6" s="4">
        <f t="shared" si="18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96</v>
      </c>
      <c r="F7" s="7">
        <f t="shared" si="0"/>
        <v>690</v>
      </c>
      <c r="G7" s="16">
        <v>6.88</v>
      </c>
      <c r="H7" s="9">
        <f t="shared" si="1"/>
        <v>168</v>
      </c>
      <c r="I7" s="16">
        <v>17.52</v>
      </c>
      <c r="J7" s="9">
        <f t="shared" si="2"/>
        <v>180</v>
      </c>
      <c r="K7" s="7"/>
      <c r="L7" s="9">
        <f t="shared" si="3"/>
        <v>0</v>
      </c>
      <c r="M7" s="16">
        <v>2.0499999999999998</v>
      </c>
      <c r="N7" s="9">
        <f t="shared" si="4"/>
        <v>120</v>
      </c>
      <c r="O7" s="7"/>
      <c r="P7" s="9">
        <f t="shared" si="5"/>
        <v>0</v>
      </c>
      <c r="Q7" s="8"/>
      <c r="R7" s="9">
        <f t="shared" si="6"/>
        <v>0</v>
      </c>
      <c r="S7" s="7"/>
      <c r="T7" s="9">
        <f t="shared" si="7"/>
        <v>0</v>
      </c>
      <c r="U7" s="16">
        <v>1.66</v>
      </c>
      <c r="V7" s="9">
        <f t="shared" si="8"/>
        <v>116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/>
      <c r="AE7" s="7"/>
      <c r="AF7" s="9">
        <f t="shared" si="12"/>
        <v>0</v>
      </c>
      <c r="AG7" s="16">
        <v>0.61</v>
      </c>
      <c r="AH7" s="9">
        <f t="shared" si="13"/>
        <v>106</v>
      </c>
      <c r="AI7" s="7"/>
      <c r="AJ7" s="9">
        <f t="shared" si="14"/>
        <v>0</v>
      </c>
      <c r="AK7" s="8"/>
      <c r="AL7" s="9">
        <f t="shared" si="15"/>
        <v>0</v>
      </c>
      <c r="AM7" s="1"/>
      <c r="AN7" s="4">
        <f t="shared" si="16"/>
        <v>0</v>
      </c>
      <c r="AO7" s="1"/>
      <c r="AP7" s="4">
        <f t="shared" si="17"/>
        <v>0</v>
      </c>
      <c r="AQ7" s="1"/>
      <c r="AR7" s="4">
        <f t="shared" si="18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123</v>
      </c>
      <c r="F8" s="7">
        <f t="shared" si="0"/>
        <v>664</v>
      </c>
      <c r="G8" s="16">
        <v>4.84</v>
      </c>
      <c r="H8" s="9">
        <f t="shared" si="1"/>
        <v>148</v>
      </c>
      <c r="I8" s="16">
        <v>12.2</v>
      </c>
      <c r="J8" s="9">
        <f t="shared" si="2"/>
        <v>180</v>
      </c>
      <c r="K8" s="7"/>
      <c r="L8" s="9">
        <f t="shared" si="3"/>
        <v>0</v>
      </c>
      <c r="M8" s="16">
        <v>1.83</v>
      </c>
      <c r="N8" s="9">
        <f t="shared" si="4"/>
        <v>118</v>
      </c>
      <c r="O8" s="7"/>
      <c r="P8" s="9">
        <f t="shared" si="5"/>
        <v>0</v>
      </c>
      <c r="Q8" s="16">
        <v>1.51</v>
      </c>
      <c r="R8" s="9">
        <f t="shared" si="6"/>
        <v>115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/>
      <c r="AE8" s="7"/>
      <c r="AF8" s="9">
        <f t="shared" si="12"/>
        <v>0</v>
      </c>
      <c r="AG8" s="16">
        <v>0.37</v>
      </c>
      <c r="AH8" s="9">
        <f t="shared" si="13"/>
        <v>103</v>
      </c>
      <c r="AI8" s="7"/>
      <c r="AJ8" s="9">
        <f t="shared" si="14"/>
        <v>0</v>
      </c>
      <c r="AK8" s="8"/>
      <c r="AL8" s="9">
        <f t="shared" si="15"/>
        <v>0</v>
      </c>
      <c r="AM8" s="1"/>
      <c r="AN8" s="4">
        <f t="shared" si="16"/>
        <v>0</v>
      </c>
      <c r="AO8" s="1"/>
      <c r="AP8" s="4">
        <f t="shared" si="17"/>
        <v>0</v>
      </c>
      <c r="AQ8" s="1"/>
      <c r="AR8" s="4">
        <f t="shared" si="18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100</v>
      </c>
      <c r="F9" s="7">
        <f t="shared" si="0"/>
        <v>579</v>
      </c>
      <c r="G9" s="16">
        <v>4.74</v>
      </c>
      <c r="H9" s="9">
        <f t="shared" si="1"/>
        <v>147</v>
      </c>
      <c r="I9" s="16">
        <v>8.98</v>
      </c>
      <c r="J9" s="9">
        <f t="shared" si="2"/>
        <v>180</v>
      </c>
      <c r="K9" s="7"/>
      <c r="L9" s="9">
        <f t="shared" si="3"/>
        <v>0</v>
      </c>
      <c r="M9" s="16">
        <v>0.5</v>
      </c>
      <c r="N9" s="9">
        <f t="shared" si="4"/>
        <v>105</v>
      </c>
      <c r="O9" s="7"/>
      <c r="P9" s="9">
        <f t="shared" si="5"/>
        <v>0</v>
      </c>
      <c r="Q9" s="16">
        <v>4.72</v>
      </c>
      <c r="R9" s="9">
        <f t="shared" si="6"/>
        <v>147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/>
      <c r="AE9" s="7"/>
      <c r="AF9" s="9">
        <f t="shared" si="12"/>
        <v>0</v>
      </c>
      <c r="AG9" s="8"/>
      <c r="AH9" s="9">
        <f t="shared" si="13"/>
        <v>0</v>
      </c>
      <c r="AI9" s="7"/>
      <c r="AJ9" s="9">
        <f t="shared" si="14"/>
        <v>0</v>
      </c>
      <c r="AK9" s="8"/>
      <c r="AL9" s="9">
        <f t="shared" si="15"/>
        <v>0</v>
      </c>
      <c r="AM9" s="1"/>
      <c r="AN9" s="4">
        <f t="shared" si="16"/>
        <v>0</v>
      </c>
      <c r="AO9" s="1"/>
      <c r="AP9" s="4">
        <f t="shared" si="17"/>
        <v>0</v>
      </c>
      <c r="AQ9" s="1"/>
      <c r="AR9" s="4">
        <f t="shared" si="18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143</v>
      </c>
      <c r="F10" s="7">
        <f t="shared" si="0"/>
        <v>515</v>
      </c>
      <c r="G10" s="16">
        <v>7.34</v>
      </c>
      <c r="H10" s="9">
        <f t="shared" si="1"/>
        <v>173</v>
      </c>
      <c r="I10" s="8"/>
      <c r="J10" s="9">
        <f t="shared" si="2"/>
        <v>0</v>
      </c>
      <c r="K10" s="7"/>
      <c r="L10" s="9">
        <f t="shared" si="3"/>
        <v>0</v>
      </c>
      <c r="M10" s="8"/>
      <c r="N10" s="9">
        <f t="shared" si="4"/>
        <v>0</v>
      </c>
      <c r="O10" s="7"/>
      <c r="P10" s="9">
        <f t="shared" si="5"/>
        <v>0</v>
      </c>
      <c r="Q10" s="16">
        <v>2.06</v>
      </c>
      <c r="R10" s="9">
        <f t="shared" si="6"/>
        <v>120</v>
      </c>
      <c r="S10" s="7"/>
      <c r="T10" s="9">
        <f t="shared" si="7"/>
        <v>0</v>
      </c>
      <c r="U10" s="16">
        <v>1.91</v>
      </c>
      <c r="V10" s="9">
        <f t="shared" si="8"/>
        <v>119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/>
      <c r="AE10" s="7"/>
      <c r="AF10" s="9">
        <f t="shared" si="12"/>
        <v>0</v>
      </c>
      <c r="AG10" s="16">
        <v>0.34</v>
      </c>
      <c r="AH10" s="9">
        <f t="shared" si="13"/>
        <v>103</v>
      </c>
      <c r="AI10" s="7"/>
      <c r="AJ10" s="9">
        <f t="shared" si="14"/>
        <v>0</v>
      </c>
      <c r="AK10" s="8"/>
      <c r="AL10" s="9">
        <f t="shared" si="15"/>
        <v>0</v>
      </c>
      <c r="AM10" s="1"/>
      <c r="AN10" s="4">
        <f t="shared" si="16"/>
        <v>0</v>
      </c>
      <c r="AO10" s="1"/>
      <c r="AP10" s="4">
        <f t="shared" si="17"/>
        <v>0</v>
      </c>
      <c r="AQ10" s="1"/>
      <c r="AR10" s="4">
        <f t="shared" si="18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71</v>
      </c>
      <c r="F11" s="7">
        <f t="shared" si="0"/>
        <v>498</v>
      </c>
      <c r="G11" s="8"/>
      <c r="H11" s="9">
        <f t="shared" si="1"/>
        <v>0</v>
      </c>
      <c r="I11" s="16">
        <v>6.36</v>
      </c>
      <c r="J11" s="9">
        <f t="shared" si="2"/>
        <v>163</v>
      </c>
      <c r="K11" s="7"/>
      <c r="L11" s="9">
        <f t="shared" si="3"/>
        <v>0</v>
      </c>
      <c r="M11" s="8"/>
      <c r="N11" s="9">
        <f t="shared" si="4"/>
        <v>0</v>
      </c>
      <c r="O11" s="7"/>
      <c r="P11" s="9">
        <f t="shared" si="5"/>
        <v>0</v>
      </c>
      <c r="Q11" s="16">
        <v>2.2000000000000002</v>
      </c>
      <c r="R11" s="9">
        <f t="shared" si="6"/>
        <v>122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/>
      <c r="AE11" s="7"/>
      <c r="AF11" s="9">
        <f t="shared" si="12"/>
        <v>0</v>
      </c>
      <c r="AG11" s="16">
        <v>0.39</v>
      </c>
      <c r="AH11" s="9">
        <f t="shared" si="13"/>
        <v>103</v>
      </c>
      <c r="AI11" s="7"/>
      <c r="AJ11" s="9">
        <f t="shared" si="14"/>
        <v>0</v>
      </c>
      <c r="AK11" s="16">
        <v>1.02</v>
      </c>
      <c r="AL11" s="9">
        <f t="shared" si="15"/>
        <v>110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98</v>
      </c>
      <c r="F12" s="7">
        <f t="shared" si="0"/>
        <v>396</v>
      </c>
      <c r="G12" s="16">
        <v>2.77</v>
      </c>
      <c r="H12" s="9">
        <f t="shared" si="1"/>
        <v>127</v>
      </c>
      <c r="I12" s="16">
        <v>5.51</v>
      </c>
      <c r="J12" s="9">
        <f t="shared" si="2"/>
        <v>155</v>
      </c>
      <c r="K12" s="7"/>
      <c r="L12" s="9">
        <f t="shared" si="3"/>
        <v>0</v>
      </c>
      <c r="M12" s="16">
        <v>1.48</v>
      </c>
      <c r="N12" s="9">
        <f t="shared" si="4"/>
        <v>114</v>
      </c>
      <c r="O12" s="7"/>
      <c r="P12" s="9">
        <f t="shared" si="5"/>
        <v>0</v>
      </c>
      <c r="Q12" s="8"/>
      <c r="R12" s="9">
        <f t="shared" si="6"/>
        <v>0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/>
      <c r="AE12" s="7"/>
      <c r="AF12" s="9">
        <f t="shared" si="12"/>
        <v>0</v>
      </c>
      <c r="AG12" s="8"/>
      <c r="AH12" s="9">
        <f t="shared" si="13"/>
        <v>0</v>
      </c>
      <c r="AI12" s="7"/>
      <c r="AJ12" s="9">
        <f t="shared" si="14"/>
        <v>0</v>
      </c>
      <c r="AK12" s="8"/>
      <c r="AL12" s="9">
        <f t="shared" si="15"/>
        <v>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111</v>
      </c>
      <c r="F13" s="7">
        <f t="shared" si="0"/>
        <v>391</v>
      </c>
      <c r="G13" s="16">
        <v>8.3000000000000007</v>
      </c>
      <c r="H13" s="9">
        <f t="shared" si="1"/>
        <v>180</v>
      </c>
      <c r="I13" s="8"/>
      <c r="J13" s="9">
        <f t="shared" si="2"/>
        <v>0</v>
      </c>
      <c r="K13" s="7"/>
      <c r="L13" s="9">
        <f t="shared" si="3"/>
        <v>0</v>
      </c>
      <c r="M13" s="16">
        <v>0.76</v>
      </c>
      <c r="N13" s="9">
        <f t="shared" si="4"/>
        <v>107</v>
      </c>
      <c r="O13" s="7"/>
      <c r="P13" s="9">
        <f t="shared" si="5"/>
        <v>0</v>
      </c>
      <c r="Q13" s="16">
        <v>0.48</v>
      </c>
      <c r="R13" s="9">
        <f t="shared" si="6"/>
        <v>104</v>
      </c>
      <c r="S13" s="7"/>
      <c r="T13" s="9">
        <f t="shared" si="7"/>
        <v>0</v>
      </c>
      <c r="U13" s="8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/>
      <c r="AE13" s="7"/>
      <c r="AF13" s="9">
        <f t="shared" si="12"/>
        <v>0</v>
      </c>
      <c r="AG13" s="8"/>
      <c r="AH13" s="9">
        <f t="shared" si="13"/>
        <v>0</v>
      </c>
      <c r="AI13" s="7"/>
      <c r="AJ13" s="9">
        <f t="shared" si="14"/>
        <v>0</v>
      </c>
      <c r="AK13" s="8"/>
      <c r="AL13" s="9">
        <f t="shared" si="15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243</v>
      </c>
      <c r="F14" s="7">
        <f t="shared" si="0"/>
        <v>374</v>
      </c>
      <c r="G14" s="16">
        <v>4.95</v>
      </c>
      <c r="H14" s="9">
        <f t="shared" si="1"/>
        <v>149</v>
      </c>
      <c r="I14" s="8"/>
      <c r="J14" s="9">
        <f t="shared" si="2"/>
        <v>0</v>
      </c>
      <c r="K14" s="7"/>
      <c r="L14" s="9">
        <f t="shared" si="3"/>
        <v>0</v>
      </c>
      <c r="M14" s="16">
        <v>0.7</v>
      </c>
      <c r="N14" s="9">
        <f t="shared" si="4"/>
        <v>107</v>
      </c>
      <c r="O14" s="7"/>
      <c r="P14" s="9">
        <f t="shared" si="5"/>
        <v>0</v>
      </c>
      <c r="Q14" s="16">
        <v>1.86</v>
      </c>
      <c r="R14" s="9">
        <f t="shared" si="6"/>
        <v>118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/>
      <c r="AE14" s="7"/>
      <c r="AF14" s="9">
        <f t="shared" si="12"/>
        <v>0</v>
      </c>
      <c r="AG14" s="8"/>
      <c r="AH14" s="9">
        <f t="shared" si="13"/>
        <v>0</v>
      </c>
      <c r="AI14" s="7"/>
      <c r="AJ14" s="9">
        <f t="shared" si="14"/>
        <v>0</v>
      </c>
      <c r="AK14" s="8"/>
      <c r="AL14" s="9">
        <f t="shared" si="15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78</v>
      </c>
      <c r="F15" s="7">
        <f t="shared" si="0"/>
        <v>344</v>
      </c>
      <c r="G15" s="16">
        <v>1.68</v>
      </c>
      <c r="H15" s="9">
        <f t="shared" si="1"/>
        <v>116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16">
        <v>2.34</v>
      </c>
      <c r="R15" s="9">
        <f t="shared" si="6"/>
        <v>123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/>
      <c r="AE15" s="7"/>
      <c r="AF15" s="9">
        <f t="shared" si="12"/>
        <v>0</v>
      </c>
      <c r="AG15" s="16">
        <v>0.5</v>
      </c>
      <c r="AH15" s="9">
        <f t="shared" si="13"/>
        <v>105</v>
      </c>
      <c r="AI15" s="7"/>
      <c r="AJ15" s="9">
        <f t="shared" si="14"/>
        <v>0</v>
      </c>
      <c r="AK15" s="8"/>
      <c r="AL15" s="9">
        <f t="shared" si="15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112</v>
      </c>
      <c r="F16" s="7">
        <f t="shared" si="0"/>
        <v>330</v>
      </c>
      <c r="G16" s="16">
        <v>1.63</v>
      </c>
      <c r="H16" s="9">
        <f t="shared" si="1"/>
        <v>116</v>
      </c>
      <c r="I16" s="8"/>
      <c r="J16" s="9">
        <f t="shared" si="2"/>
        <v>0</v>
      </c>
      <c r="K16" s="7"/>
      <c r="L16" s="9">
        <f t="shared" si="3"/>
        <v>0</v>
      </c>
      <c r="M16" s="16">
        <v>0.64</v>
      </c>
      <c r="N16" s="9">
        <f t="shared" si="4"/>
        <v>106</v>
      </c>
      <c r="O16" s="7"/>
      <c r="P16" s="9">
        <f t="shared" si="5"/>
        <v>0</v>
      </c>
      <c r="Q16" s="16">
        <v>0.86</v>
      </c>
      <c r="R16" s="9">
        <f t="shared" si="6"/>
        <v>108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/>
      <c r="AE16" s="7"/>
      <c r="AF16" s="9">
        <f t="shared" si="12"/>
        <v>0</v>
      </c>
      <c r="AG16" s="8"/>
      <c r="AH16" s="9">
        <f t="shared" si="13"/>
        <v>0</v>
      </c>
      <c r="AI16" s="7"/>
      <c r="AJ16" s="9">
        <f t="shared" si="14"/>
        <v>0</v>
      </c>
      <c r="AK16" s="8"/>
      <c r="AL16" s="9">
        <f t="shared" si="15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126</v>
      </c>
      <c r="F17" s="7">
        <f t="shared" si="0"/>
        <v>322</v>
      </c>
      <c r="G17" s="16">
        <v>5.17</v>
      </c>
      <c r="H17" s="9">
        <f t="shared" si="1"/>
        <v>151</v>
      </c>
      <c r="I17" s="16">
        <v>7.17</v>
      </c>
      <c r="J17" s="9">
        <f t="shared" si="2"/>
        <v>171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8"/>
      <c r="R17" s="9">
        <f t="shared" si="6"/>
        <v>0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/>
      <c r="AE17" s="7"/>
      <c r="AF17" s="9">
        <f t="shared" si="12"/>
        <v>0</v>
      </c>
      <c r="AG17" s="8"/>
      <c r="AH17" s="9">
        <f t="shared" si="13"/>
        <v>0</v>
      </c>
      <c r="AI17" s="7"/>
      <c r="AJ17" s="9">
        <f t="shared" si="14"/>
        <v>0</v>
      </c>
      <c r="AK17" s="8"/>
      <c r="AL17" s="9">
        <f t="shared" si="15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90</v>
      </c>
      <c r="F18" s="7">
        <f t="shared" si="0"/>
        <v>302</v>
      </c>
      <c r="G18" s="16">
        <v>8.91</v>
      </c>
      <c r="H18" s="9">
        <f t="shared" si="1"/>
        <v>180</v>
      </c>
      <c r="I18" s="8"/>
      <c r="J18" s="9">
        <f t="shared" si="2"/>
        <v>0</v>
      </c>
      <c r="K18" s="7"/>
      <c r="L18" s="9">
        <f t="shared" si="3"/>
        <v>0</v>
      </c>
      <c r="M18" s="8"/>
      <c r="N18" s="9">
        <f t="shared" si="4"/>
        <v>0</v>
      </c>
      <c r="O18" s="7"/>
      <c r="P18" s="9">
        <f t="shared" si="5"/>
        <v>0</v>
      </c>
      <c r="Q18" s="16">
        <v>2.2000000000000002</v>
      </c>
      <c r="R18" s="9">
        <f t="shared" si="6"/>
        <v>122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15"/>
      <c r="AD18" s="9"/>
      <c r="AE18" s="7"/>
      <c r="AF18" s="9">
        <f t="shared" si="12"/>
        <v>0</v>
      </c>
      <c r="AG18" s="8"/>
      <c r="AH18" s="9">
        <f t="shared" si="13"/>
        <v>0</v>
      </c>
      <c r="AI18" s="7"/>
      <c r="AJ18" s="9">
        <f t="shared" si="14"/>
        <v>0</v>
      </c>
      <c r="AK18" s="8"/>
      <c r="AL18" s="9">
        <f t="shared" si="15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121</v>
      </c>
      <c r="F19" s="7">
        <f t="shared" si="0"/>
        <v>297</v>
      </c>
      <c r="G19" s="8"/>
      <c r="H19" s="9">
        <f t="shared" si="1"/>
        <v>0</v>
      </c>
      <c r="I19" s="16">
        <v>19.96</v>
      </c>
      <c r="J19" s="9">
        <f t="shared" si="2"/>
        <v>180</v>
      </c>
      <c r="K19" s="7"/>
      <c r="L19" s="9">
        <f t="shared" si="3"/>
        <v>0</v>
      </c>
      <c r="M19" s="8"/>
      <c r="N19" s="9">
        <f t="shared" si="4"/>
        <v>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16">
        <v>1.71</v>
      </c>
      <c r="V19" s="9">
        <f t="shared" si="8"/>
        <v>117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/>
      <c r="AE19" s="7"/>
      <c r="AF19" s="9">
        <f t="shared" si="12"/>
        <v>0</v>
      </c>
      <c r="AG19" s="8"/>
      <c r="AH19" s="9">
        <f t="shared" si="13"/>
        <v>0</v>
      </c>
      <c r="AI19" s="7"/>
      <c r="AJ19" s="9">
        <f t="shared" si="14"/>
        <v>0</v>
      </c>
      <c r="AK19" s="8"/>
      <c r="AL19" s="9">
        <f t="shared" si="15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138</v>
      </c>
      <c r="F20" s="7">
        <f t="shared" si="0"/>
        <v>294</v>
      </c>
      <c r="G20" s="8"/>
      <c r="H20" s="9">
        <f t="shared" si="1"/>
        <v>0</v>
      </c>
      <c r="I20" s="16">
        <v>9.69</v>
      </c>
      <c r="J20" s="9">
        <f t="shared" si="2"/>
        <v>180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8"/>
      <c r="R20" s="9">
        <f t="shared" si="6"/>
        <v>0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/>
      <c r="AE20" s="7"/>
      <c r="AF20" s="9">
        <f t="shared" si="12"/>
        <v>0</v>
      </c>
      <c r="AG20" s="8"/>
      <c r="AH20" s="9">
        <f t="shared" si="13"/>
        <v>0</v>
      </c>
      <c r="AI20" s="7"/>
      <c r="AJ20" s="9">
        <f t="shared" si="14"/>
        <v>0</v>
      </c>
      <c r="AK20" s="16">
        <v>1.45</v>
      </c>
      <c r="AL20" s="9">
        <f t="shared" si="15"/>
        <v>114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76</v>
      </c>
      <c r="F21" s="7">
        <f t="shared" si="0"/>
        <v>267</v>
      </c>
      <c r="G21" s="16">
        <v>6.49</v>
      </c>
      <c r="H21" s="9">
        <f t="shared" si="1"/>
        <v>164</v>
      </c>
      <c r="I21" s="8"/>
      <c r="J21" s="9">
        <f t="shared" si="2"/>
        <v>0</v>
      </c>
      <c r="K21" s="7"/>
      <c r="L21" s="9">
        <f t="shared" si="3"/>
        <v>0</v>
      </c>
      <c r="M21" s="8"/>
      <c r="N21" s="9">
        <f t="shared" si="4"/>
        <v>0</v>
      </c>
      <c r="O21" s="7"/>
      <c r="P21" s="9">
        <f t="shared" si="5"/>
        <v>0</v>
      </c>
      <c r="Q21" s="8"/>
      <c r="R21" s="9">
        <f t="shared" si="6"/>
        <v>0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12"/>
      <c r="AD21" s="9"/>
      <c r="AE21" s="7"/>
      <c r="AF21" s="9">
        <f t="shared" si="12"/>
        <v>0</v>
      </c>
      <c r="AG21" s="16">
        <v>0.39</v>
      </c>
      <c r="AH21" s="9">
        <f t="shared" si="13"/>
        <v>103</v>
      </c>
      <c r="AI21" s="7"/>
      <c r="AJ21" s="9">
        <f t="shared" si="14"/>
        <v>0</v>
      </c>
      <c r="AK21" s="8"/>
      <c r="AL21" s="9">
        <f t="shared" si="15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161</v>
      </c>
      <c r="F22" s="7">
        <f t="shared" si="0"/>
        <v>266</v>
      </c>
      <c r="G22" s="16">
        <v>6.11</v>
      </c>
      <c r="H22" s="9">
        <f t="shared" si="1"/>
        <v>161</v>
      </c>
      <c r="I22" s="8"/>
      <c r="J22" s="9">
        <f t="shared" si="2"/>
        <v>0</v>
      </c>
      <c r="K22" s="7"/>
      <c r="L22" s="9">
        <f t="shared" si="3"/>
        <v>0</v>
      </c>
      <c r="M22" s="8"/>
      <c r="N22" s="9">
        <f t="shared" si="4"/>
        <v>0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/>
      <c r="AE22" s="7"/>
      <c r="AF22" s="9">
        <f t="shared" si="12"/>
        <v>0</v>
      </c>
      <c r="AG22" s="16">
        <v>0.5</v>
      </c>
      <c r="AH22" s="9">
        <f t="shared" si="13"/>
        <v>105</v>
      </c>
      <c r="AI22" s="7"/>
      <c r="AJ22" s="9">
        <f t="shared" si="14"/>
        <v>0</v>
      </c>
      <c r="AK22" s="8"/>
      <c r="AL22" s="9">
        <f t="shared" si="15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88</v>
      </c>
      <c r="F23" s="7">
        <f t="shared" si="0"/>
        <v>254</v>
      </c>
      <c r="G23" s="16">
        <v>2.2000000000000002</v>
      </c>
      <c r="H23" s="9">
        <f t="shared" si="1"/>
        <v>122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3.25</v>
      </c>
      <c r="R23" s="9">
        <f t="shared" si="6"/>
        <v>132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/>
      <c r="AE23" s="7"/>
      <c r="AF23" s="9">
        <f t="shared" si="12"/>
        <v>0</v>
      </c>
      <c r="AG23" s="8"/>
      <c r="AH23" s="9">
        <f t="shared" si="13"/>
        <v>0</v>
      </c>
      <c r="AI23" s="7"/>
      <c r="AJ23" s="9">
        <f t="shared" si="14"/>
        <v>0</v>
      </c>
      <c r="AK23" s="8"/>
      <c r="AL23" s="9">
        <f t="shared" si="15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92</v>
      </c>
      <c r="F24" s="7">
        <f t="shared" si="0"/>
        <v>254</v>
      </c>
      <c r="G24" s="8"/>
      <c r="H24" s="9">
        <f t="shared" si="1"/>
        <v>0</v>
      </c>
      <c r="I24" s="8"/>
      <c r="J24" s="9">
        <f t="shared" si="2"/>
        <v>0</v>
      </c>
      <c r="K24" s="7"/>
      <c r="L24" s="9">
        <f t="shared" si="3"/>
        <v>0</v>
      </c>
      <c r="M24" s="16">
        <v>0.88</v>
      </c>
      <c r="N24" s="9">
        <f t="shared" si="4"/>
        <v>108</v>
      </c>
      <c r="O24" s="7"/>
      <c r="P24" s="9">
        <f t="shared" si="5"/>
        <v>0</v>
      </c>
      <c r="Q24" s="16">
        <v>4.6100000000000003</v>
      </c>
      <c r="R24" s="9">
        <f t="shared" si="6"/>
        <v>146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/>
      <c r="AE24" s="7"/>
      <c r="AF24" s="9">
        <f t="shared" si="12"/>
        <v>0</v>
      </c>
      <c r="AG24" s="8"/>
      <c r="AH24" s="9">
        <f t="shared" si="13"/>
        <v>0</v>
      </c>
      <c r="AI24" s="7"/>
      <c r="AJ24" s="9">
        <f t="shared" si="14"/>
        <v>0</v>
      </c>
      <c r="AK24" s="8"/>
      <c r="AL24" s="9">
        <f t="shared" si="15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109</v>
      </c>
      <c r="F25" s="7">
        <f t="shared" si="0"/>
        <v>248</v>
      </c>
      <c r="G25" s="16">
        <v>1.97</v>
      </c>
      <c r="H25" s="9">
        <f t="shared" si="1"/>
        <v>119</v>
      </c>
      <c r="I25" s="8"/>
      <c r="J25" s="9">
        <f t="shared" si="2"/>
        <v>0</v>
      </c>
      <c r="K25" s="7"/>
      <c r="L25" s="9">
        <f t="shared" si="3"/>
        <v>0</v>
      </c>
      <c r="M25" s="8"/>
      <c r="N25" s="9">
        <f t="shared" si="4"/>
        <v>0</v>
      </c>
      <c r="O25" s="7"/>
      <c r="P25" s="9">
        <f t="shared" si="5"/>
        <v>0</v>
      </c>
      <c r="Q25" s="16">
        <v>2.98</v>
      </c>
      <c r="R25" s="9">
        <f t="shared" si="6"/>
        <v>129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>
        <v>3.88</v>
      </c>
      <c r="AD25" s="9"/>
      <c r="AE25" s="7"/>
      <c r="AF25" s="9">
        <f t="shared" si="12"/>
        <v>0</v>
      </c>
      <c r="AG25" s="8"/>
      <c r="AH25" s="9">
        <f t="shared" si="13"/>
        <v>0</v>
      </c>
      <c r="AI25" s="7"/>
      <c r="AJ25" s="9">
        <f t="shared" si="14"/>
        <v>0</v>
      </c>
      <c r="AK25" s="8"/>
      <c r="AL25" s="9">
        <f t="shared" si="15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108</v>
      </c>
      <c r="F26" s="7">
        <f t="shared" si="0"/>
        <v>243</v>
      </c>
      <c r="G26" s="16">
        <v>3.41</v>
      </c>
      <c r="H26" s="9">
        <f t="shared" si="1"/>
        <v>134</v>
      </c>
      <c r="I26" s="8"/>
      <c r="J26" s="9">
        <f t="shared" si="2"/>
        <v>0</v>
      </c>
      <c r="K26" s="7"/>
      <c r="L26" s="9">
        <f t="shared" si="3"/>
        <v>0</v>
      </c>
      <c r="M26" s="16">
        <v>0.99</v>
      </c>
      <c r="N26" s="9">
        <f t="shared" si="4"/>
        <v>109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/>
      <c r="AE26" s="7"/>
      <c r="AF26" s="9">
        <f t="shared" si="12"/>
        <v>0</v>
      </c>
      <c r="AG26" s="8"/>
      <c r="AH26" s="9">
        <f t="shared" si="13"/>
        <v>0</v>
      </c>
      <c r="AI26" s="7"/>
      <c r="AJ26" s="9">
        <f t="shared" si="14"/>
        <v>0</v>
      </c>
      <c r="AK26" s="8"/>
      <c r="AL26" s="9">
        <f t="shared" si="15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75</v>
      </c>
      <c r="F27" s="7">
        <f t="shared" si="0"/>
        <v>241</v>
      </c>
      <c r="G27" s="16">
        <v>3.85</v>
      </c>
      <c r="H27" s="9">
        <f t="shared" si="1"/>
        <v>138</v>
      </c>
      <c r="I27" s="8"/>
      <c r="J27" s="9">
        <f t="shared" si="2"/>
        <v>0</v>
      </c>
      <c r="K27" s="7"/>
      <c r="L27" s="9">
        <f t="shared" si="3"/>
        <v>0</v>
      </c>
      <c r="M27" s="8"/>
      <c r="N27" s="9">
        <f t="shared" si="4"/>
        <v>0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/>
      <c r="AE27" s="7"/>
      <c r="AF27" s="9">
        <f t="shared" si="12"/>
        <v>0</v>
      </c>
      <c r="AG27" s="16">
        <v>0.33</v>
      </c>
      <c r="AH27" s="9">
        <f t="shared" si="13"/>
        <v>103</v>
      </c>
      <c r="AI27" s="7"/>
      <c r="AJ27" s="9">
        <f t="shared" si="14"/>
        <v>0</v>
      </c>
      <c r="AK27" s="8"/>
      <c r="AL27" s="9">
        <f t="shared" si="15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119</v>
      </c>
      <c r="F28" s="7">
        <f t="shared" si="0"/>
        <v>240</v>
      </c>
      <c r="G28" s="8"/>
      <c r="H28" s="9">
        <f t="shared" si="1"/>
        <v>0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16">
        <v>3.16</v>
      </c>
      <c r="R28" s="9">
        <f t="shared" si="6"/>
        <v>131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/>
      <c r="AE28" s="7"/>
      <c r="AF28" s="9">
        <f t="shared" si="12"/>
        <v>0</v>
      </c>
      <c r="AG28" s="16">
        <v>0.98</v>
      </c>
      <c r="AH28" s="9">
        <f t="shared" si="13"/>
        <v>109</v>
      </c>
      <c r="AI28" s="7"/>
      <c r="AJ28" s="9">
        <f t="shared" si="14"/>
        <v>0</v>
      </c>
      <c r="AK28" s="8"/>
      <c r="AL28" s="9">
        <f t="shared" si="15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89</v>
      </c>
      <c r="F29" s="7">
        <f t="shared" si="0"/>
        <v>230</v>
      </c>
      <c r="G29" s="16">
        <v>1.97</v>
      </c>
      <c r="H29" s="9">
        <f t="shared" si="1"/>
        <v>119</v>
      </c>
      <c r="I29" s="8"/>
      <c r="J29" s="9">
        <f t="shared" si="2"/>
        <v>0</v>
      </c>
      <c r="K29" s="7"/>
      <c r="L29" s="9">
        <f t="shared" si="3"/>
        <v>0</v>
      </c>
      <c r="M29" s="16">
        <v>1.1000000000000001</v>
      </c>
      <c r="N29" s="9">
        <f t="shared" si="4"/>
        <v>111</v>
      </c>
      <c r="O29" s="7"/>
      <c r="P29" s="9">
        <f t="shared" si="5"/>
        <v>0</v>
      </c>
      <c r="Q29" s="8"/>
      <c r="R29" s="9">
        <f t="shared" si="6"/>
        <v>0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/>
      <c r="AE29" s="7"/>
      <c r="AF29" s="9">
        <f t="shared" si="12"/>
        <v>0</v>
      </c>
      <c r="AG29" s="8"/>
      <c r="AH29" s="9">
        <f t="shared" si="13"/>
        <v>0</v>
      </c>
      <c r="AI29" s="7"/>
      <c r="AJ29" s="9">
        <f t="shared" si="14"/>
        <v>0</v>
      </c>
      <c r="AK29" s="8"/>
      <c r="AL29" s="9">
        <f t="shared" si="15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77</v>
      </c>
      <c r="F30" s="7">
        <f t="shared" si="0"/>
        <v>229</v>
      </c>
      <c r="G30" s="16">
        <v>2.42</v>
      </c>
      <c r="H30" s="9">
        <f t="shared" si="1"/>
        <v>124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8"/>
      <c r="R30" s="9">
        <f t="shared" si="6"/>
        <v>0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/>
      <c r="AE30" s="7"/>
      <c r="AF30" s="9">
        <f t="shared" si="12"/>
        <v>0</v>
      </c>
      <c r="AG30" s="16">
        <v>0.52</v>
      </c>
      <c r="AH30" s="9">
        <f t="shared" si="13"/>
        <v>105</v>
      </c>
      <c r="AI30" s="7"/>
      <c r="AJ30" s="9">
        <f t="shared" si="14"/>
        <v>0</v>
      </c>
      <c r="AK30" s="8"/>
      <c r="AL30" s="9">
        <f t="shared" si="15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113</v>
      </c>
      <c r="F31" s="7">
        <f t="shared" si="0"/>
        <v>222</v>
      </c>
      <c r="G31" s="8"/>
      <c r="H31" s="9">
        <f t="shared" si="1"/>
        <v>0</v>
      </c>
      <c r="I31" s="8"/>
      <c r="J31" s="9">
        <f t="shared" si="2"/>
        <v>0</v>
      </c>
      <c r="K31" s="7"/>
      <c r="L31" s="9">
        <f t="shared" si="3"/>
        <v>0</v>
      </c>
      <c r="M31" s="16">
        <v>0.67</v>
      </c>
      <c r="N31" s="9">
        <f t="shared" si="4"/>
        <v>106</v>
      </c>
      <c r="O31" s="7"/>
      <c r="P31" s="9">
        <f t="shared" si="5"/>
        <v>0</v>
      </c>
      <c r="Q31" s="16">
        <v>1.62</v>
      </c>
      <c r="R31" s="9">
        <f t="shared" si="6"/>
        <v>116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/>
      <c r="AE31" s="7"/>
      <c r="AF31" s="9">
        <f t="shared" si="12"/>
        <v>0</v>
      </c>
      <c r="AG31" s="8"/>
      <c r="AH31" s="9">
        <f t="shared" si="13"/>
        <v>0</v>
      </c>
      <c r="AI31" s="7"/>
      <c r="AJ31" s="9">
        <f t="shared" si="14"/>
        <v>0</v>
      </c>
      <c r="AK31" s="8"/>
      <c r="AL31" s="9">
        <f t="shared" si="15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110</v>
      </c>
      <c r="F32" s="7">
        <f t="shared" si="0"/>
        <v>221</v>
      </c>
      <c r="G32" s="16">
        <v>1.68</v>
      </c>
      <c r="H32" s="9">
        <f t="shared" si="1"/>
        <v>116</v>
      </c>
      <c r="I32" s="8"/>
      <c r="J32" s="9">
        <f t="shared" si="2"/>
        <v>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16">
        <v>0.59</v>
      </c>
      <c r="R32" s="9">
        <f t="shared" si="6"/>
        <v>105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>
        <v>2.34</v>
      </c>
      <c r="AD32" s="9"/>
      <c r="AE32" s="7"/>
      <c r="AF32" s="9">
        <f t="shared" si="12"/>
        <v>0</v>
      </c>
      <c r="AG32" s="8"/>
      <c r="AH32" s="9">
        <f t="shared" si="13"/>
        <v>0</v>
      </c>
      <c r="AI32" s="7"/>
      <c r="AJ32" s="9">
        <f t="shared" si="14"/>
        <v>0</v>
      </c>
      <c r="AK32" s="8"/>
      <c r="AL32" s="9">
        <f t="shared" si="15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 t="s">
        <v>114</v>
      </c>
      <c r="F33" s="7">
        <f t="shared" si="0"/>
        <v>215</v>
      </c>
      <c r="G33" s="8"/>
      <c r="H33" s="9">
        <f t="shared" si="1"/>
        <v>0</v>
      </c>
      <c r="I33" s="8"/>
      <c r="J33" s="9">
        <f t="shared" si="2"/>
        <v>0</v>
      </c>
      <c r="K33" s="7"/>
      <c r="L33" s="9">
        <f t="shared" si="3"/>
        <v>0</v>
      </c>
      <c r="M33" s="16">
        <v>0.62</v>
      </c>
      <c r="N33" s="9">
        <f t="shared" si="4"/>
        <v>106</v>
      </c>
      <c r="O33" s="7"/>
      <c r="P33" s="9">
        <f t="shared" si="5"/>
        <v>0</v>
      </c>
      <c r="Q33" s="16">
        <v>0.94</v>
      </c>
      <c r="R33" s="9">
        <f t="shared" si="6"/>
        <v>109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/>
      <c r="AE33" s="7"/>
      <c r="AF33" s="9">
        <f t="shared" si="12"/>
        <v>0</v>
      </c>
      <c r="AG33" s="8"/>
      <c r="AH33" s="9">
        <f t="shared" si="13"/>
        <v>0</v>
      </c>
      <c r="AI33" s="7"/>
      <c r="AJ33" s="9">
        <f t="shared" si="14"/>
        <v>0</v>
      </c>
      <c r="AK33" s="8"/>
      <c r="AL33" s="9">
        <f t="shared" si="15"/>
        <v>0</v>
      </c>
    </row>
    <row r="34" spans="5:38" ht="15.75" x14ac:dyDescent="0.25">
      <c r="E34" s="5" t="s">
        <v>115</v>
      </c>
      <c r="F34" s="7">
        <f t="shared" si="0"/>
        <v>212</v>
      </c>
      <c r="G34" s="8"/>
      <c r="H34" s="9">
        <f t="shared" si="1"/>
        <v>0</v>
      </c>
      <c r="I34" s="8"/>
      <c r="J34" s="9">
        <f t="shared" si="2"/>
        <v>0</v>
      </c>
      <c r="K34" s="7"/>
      <c r="L34" s="9">
        <f t="shared" si="3"/>
        <v>0</v>
      </c>
      <c r="M34" s="16">
        <v>0.62</v>
      </c>
      <c r="N34" s="9">
        <f t="shared" si="4"/>
        <v>106</v>
      </c>
      <c r="O34" s="7"/>
      <c r="P34" s="9">
        <f t="shared" si="5"/>
        <v>0</v>
      </c>
      <c r="Q34" s="16">
        <v>0.62</v>
      </c>
      <c r="R34" s="9">
        <f t="shared" si="6"/>
        <v>106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/>
      <c r="AE34" s="7"/>
      <c r="AF34" s="9">
        <f t="shared" si="12"/>
        <v>0</v>
      </c>
      <c r="AG34" s="8"/>
      <c r="AH34" s="9">
        <f t="shared" si="13"/>
        <v>0</v>
      </c>
      <c r="AI34" s="7"/>
      <c r="AJ34" s="9">
        <f t="shared" si="14"/>
        <v>0</v>
      </c>
      <c r="AK34" s="8"/>
      <c r="AL34" s="9">
        <f t="shared" si="15"/>
        <v>0</v>
      </c>
    </row>
    <row r="35" spans="5:38" ht="15.75" x14ac:dyDescent="0.25">
      <c r="E35" s="5" t="s">
        <v>85</v>
      </c>
      <c r="F35" s="7">
        <f t="shared" si="0"/>
        <v>180</v>
      </c>
      <c r="G35" s="16">
        <v>8</v>
      </c>
      <c r="H35" s="9">
        <f t="shared" si="1"/>
        <v>180</v>
      </c>
      <c r="I35" s="8"/>
      <c r="J35" s="9">
        <f t="shared" si="2"/>
        <v>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/>
      <c r="AE35" s="7"/>
      <c r="AF35" s="9">
        <f t="shared" si="12"/>
        <v>0</v>
      </c>
      <c r="AG35" s="8"/>
      <c r="AH35" s="9">
        <f t="shared" si="13"/>
        <v>0</v>
      </c>
      <c r="AI35" s="7"/>
      <c r="AJ35" s="9">
        <f t="shared" si="14"/>
        <v>0</v>
      </c>
      <c r="AK35" s="8"/>
      <c r="AL35" s="9">
        <f t="shared" si="15"/>
        <v>0</v>
      </c>
    </row>
    <row r="36" spans="5:38" ht="15.75" x14ac:dyDescent="0.25">
      <c r="E36" s="5" t="s">
        <v>97</v>
      </c>
      <c r="F36" s="7">
        <f t="shared" ref="F36:F60" si="22">SUM(H36,J36,L36,N36,P36,R36,T36,V36,X36,Z36,AB36,AD36,AF36,AH36,AJ36,AL36,AN36,AP36,AR36)</f>
        <v>180</v>
      </c>
      <c r="G36" s="8"/>
      <c r="H36" s="9">
        <f t="shared" ref="H36:H60" si="23">IF(G36="", 0, IF(G36&lt;0.1, 0, 100 + INT(MIN(G36, 8) * 10)))</f>
        <v>0</v>
      </c>
      <c r="I36" s="16">
        <v>13.96</v>
      </c>
      <c r="J36" s="9">
        <f t="shared" ref="J36:J60" si="24">IF(I36="", 0, IF(I36&lt;0.1, 0, 100 + INT(MIN(I36, 8) * 10)))</f>
        <v>180</v>
      </c>
      <c r="K36" s="7"/>
      <c r="L36" s="9">
        <f t="shared" ref="L36:L60" si="25">IF(K36="", 0, IF(K36&lt;0.4, -100, IF(K36&lt;0.5, 0, 100 + INT(MIN(K36, 8) * 10))))</f>
        <v>0</v>
      </c>
      <c r="M36" s="8"/>
      <c r="N36" s="9">
        <f t="shared" ref="N36:N60" si="26">IF(M36="", 0, IF(M36&lt;0.1, 0, 100 + INT(MIN(M36, 8) * 10)))</f>
        <v>0</v>
      </c>
      <c r="O36" s="7"/>
      <c r="P36" s="9">
        <f t="shared" ref="P36:P60" si="27">IF(O36="", 0, IF(O36&lt;0.4, -100, IF(O36&lt;0.5, 0, 100 + INT(MIN(O36, 8) * 10))))</f>
        <v>0</v>
      </c>
      <c r="Q36" s="8"/>
      <c r="R36" s="9">
        <f t="shared" ref="R36:R60" si="28">IF(Q36="", 0, IF(Q36&lt;0.1, 0, 100 + INT(MIN(Q36, 8) * 10)))</f>
        <v>0</v>
      </c>
      <c r="S36" s="7"/>
      <c r="T36" s="9">
        <f t="shared" ref="T36:T60" si="29">IF(S36="", 0, IF(S36&lt;0.4, -100, IF(S36&lt;0.5, 0, 100 + INT(MIN(S36, 8) * 10))))</f>
        <v>0</v>
      </c>
      <c r="U36" s="8"/>
      <c r="V36" s="9">
        <f t="shared" ref="V36:V60" si="30">IF(U36="", 0, IF(U36&lt;0.1, 0, 100 + INT(MIN(U36, 8) * 10)))</f>
        <v>0</v>
      </c>
      <c r="W36" s="7"/>
      <c r="X36" s="9">
        <f t="shared" ref="X36:X60" si="31">IF(W36="", 0, IF(W36&lt;0.4, -100, IF(W36&lt;0.5, 0, 100 + INT(MIN(W36, 8) * 10))))</f>
        <v>0</v>
      </c>
      <c r="Y36" s="8"/>
      <c r="Z36" s="9">
        <f t="shared" ref="Z36:Z60" si="32">IF(Y36="", 0, IF(Y36&lt;0.4, -100, IF(Y36&lt;0.5, 0, 100 + INT(MIN(Y36, 8) * 10))))</f>
        <v>0</v>
      </c>
      <c r="AA36" s="7"/>
      <c r="AB36" s="9">
        <f t="shared" ref="AB36:AB60" si="33">IF(AA36="", 0, IF(AA36&lt;0.4, -100, IF(AA36&lt;0.5, 0, 100 + INT(MIN(AA36, 8) * 10))))</f>
        <v>0</v>
      </c>
      <c r="AC36" s="8"/>
      <c r="AD36" s="9"/>
      <c r="AE36" s="7"/>
      <c r="AF36" s="9">
        <f t="shared" ref="AF36:AF60" si="34">IF(AE36="", 0, IF(AE36&lt;0.4, -100, IF(AE36&lt;0.5, 0, 100 + INT(MIN(AE36, 8) * 10))))</f>
        <v>0</v>
      </c>
      <c r="AG36" s="8"/>
      <c r="AH36" s="9">
        <f t="shared" ref="AH36:AH60" si="35">IF(AG36="", 0, IF(AG36&lt;0.1, 0, 100 + INT(MIN(AG36, 8) * 10)))</f>
        <v>0</v>
      </c>
      <c r="AI36" s="7"/>
      <c r="AJ36" s="9">
        <f t="shared" ref="AJ36:AJ60" si="36">IF(AI36="", 0, IF(AI36&lt;0.4, -100, IF(AI36&lt;0.5, 0, 100 + INT(MIN(AI36, 8) * 10))))</f>
        <v>0</v>
      </c>
      <c r="AK36" s="8"/>
      <c r="AL36" s="9">
        <f t="shared" ref="AL36:AL60" si="37">IF(AK36="", 0, IF(AK36&lt;0.4, -100, IF(AK36&lt;0.5, 0, 100 + INT(MIN(AK36, 8) * 10))))</f>
        <v>0</v>
      </c>
    </row>
    <row r="37" spans="5:38" ht="15.75" x14ac:dyDescent="0.25">
      <c r="E37" s="5" t="s">
        <v>105</v>
      </c>
      <c r="F37" s="7">
        <f t="shared" si="22"/>
        <v>180</v>
      </c>
      <c r="G37" s="8"/>
      <c r="H37" s="9">
        <f t="shared" si="23"/>
        <v>0</v>
      </c>
      <c r="I37" s="16">
        <v>10.59</v>
      </c>
      <c r="J37" s="9">
        <f t="shared" si="24"/>
        <v>180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8"/>
      <c r="AD37" s="9"/>
      <c r="AE37" s="7"/>
      <c r="AF37" s="9">
        <f t="shared" si="34"/>
        <v>0</v>
      </c>
      <c r="AG37" s="8"/>
      <c r="AH37" s="9">
        <f t="shared" si="35"/>
        <v>0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 t="s">
        <v>106</v>
      </c>
      <c r="F38" s="7">
        <f t="shared" si="22"/>
        <v>180</v>
      </c>
      <c r="G38" s="8"/>
      <c r="H38" s="9">
        <f t="shared" si="23"/>
        <v>0</v>
      </c>
      <c r="I38" s="16">
        <v>14.33</v>
      </c>
      <c r="J38" s="9">
        <f t="shared" si="24"/>
        <v>180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8"/>
      <c r="AH38" s="9">
        <f t="shared" si="35"/>
        <v>0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 t="s">
        <v>116</v>
      </c>
      <c r="F39" s="7">
        <f t="shared" si="22"/>
        <v>180</v>
      </c>
      <c r="G39" s="8"/>
      <c r="H39" s="9">
        <f t="shared" si="23"/>
        <v>0</v>
      </c>
      <c r="I39" s="16">
        <v>9.69</v>
      </c>
      <c r="J39" s="9">
        <f t="shared" si="24"/>
        <v>180</v>
      </c>
      <c r="K39" s="7"/>
      <c r="L39" s="9">
        <f t="shared" si="25"/>
        <v>0</v>
      </c>
      <c r="M39" s="8"/>
      <c r="N39" s="9">
        <f t="shared" si="26"/>
        <v>0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8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 t="s">
        <v>120</v>
      </c>
      <c r="F40" s="7">
        <f t="shared" si="22"/>
        <v>180</v>
      </c>
      <c r="G40" s="8"/>
      <c r="H40" s="9">
        <f t="shared" si="23"/>
        <v>0</v>
      </c>
      <c r="I40" s="16">
        <v>10.28</v>
      </c>
      <c r="J40" s="9">
        <f t="shared" si="24"/>
        <v>180</v>
      </c>
      <c r="K40" s="7"/>
      <c r="L40" s="9">
        <f t="shared" si="25"/>
        <v>0</v>
      </c>
      <c r="M40" s="8"/>
      <c r="N40" s="9">
        <f t="shared" si="26"/>
        <v>0</v>
      </c>
      <c r="O40" s="7"/>
      <c r="P40" s="9">
        <f t="shared" si="27"/>
        <v>0</v>
      </c>
      <c r="Q40" s="8"/>
      <c r="R40" s="9">
        <f t="shared" si="28"/>
        <v>0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 t="s">
        <v>133</v>
      </c>
      <c r="F41" s="7">
        <f t="shared" si="22"/>
        <v>180</v>
      </c>
      <c r="G41" s="16">
        <v>8.15</v>
      </c>
      <c r="H41" s="9">
        <f t="shared" si="23"/>
        <v>180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8"/>
      <c r="R41" s="9">
        <f t="shared" si="28"/>
        <v>0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/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 t="s">
        <v>149</v>
      </c>
      <c r="F42" s="7">
        <f t="shared" si="22"/>
        <v>180</v>
      </c>
      <c r="G42" s="16">
        <v>9.56</v>
      </c>
      <c r="H42" s="13">
        <f t="shared" si="23"/>
        <v>180</v>
      </c>
      <c r="I42" s="8"/>
      <c r="J42" s="9">
        <f t="shared" si="24"/>
        <v>0</v>
      </c>
      <c r="K42" s="7"/>
      <c r="L42" s="9">
        <f t="shared" si="25"/>
        <v>0</v>
      </c>
      <c r="M42" s="8"/>
      <c r="N42" s="9">
        <f t="shared" si="26"/>
        <v>0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 t="s">
        <v>244</v>
      </c>
      <c r="F43" s="7">
        <f t="shared" si="22"/>
        <v>180</v>
      </c>
      <c r="G43" s="8"/>
      <c r="H43" s="9">
        <f t="shared" si="23"/>
        <v>0</v>
      </c>
      <c r="I43" s="16">
        <v>9.69</v>
      </c>
      <c r="J43" s="9">
        <f t="shared" si="24"/>
        <v>180</v>
      </c>
      <c r="K43" s="7"/>
      <c r="L43" s="9">
        <f t="shared" si="25"/>
        <v>0</v>
      </c>
      <c r="M43" s="8"/>
      <c r="N43" s="9">
        <f t="shared" si="26"/>
        <v>0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 t="s">
        <v>245</v>
      </c>
      <c r="F44" s="7">
        <f t="shared" si="22"/>
        <v>180</v>
      </c>
      <c r="G44" s="8"/>
      <c r="H44" s="9">
        <f t="shared" si="23"/>
        <v>0</v>
      </c>
      <c r="I44" s="16">
        <v>12.89</v>
      </c>
      <c r="J44" s="9">
        <f t="shared" si="24"/>
        <v>180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8"/>
      <c r="R44" s="9">
        <f t="shared" si="28"/>
        <v>0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8"/>
      <c r="AH44" s="9">
        <f t="shared" si="35"/>
        <v>0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 t="s">
        <v>242</v>
      </c>
      <c r="F45" s="7">
        <f t="shared" si="22"/>
        <v>177</v>
      </c>
      <c r="G45" s="16">
        <v>7.71</v>
      </c>
      <c r="H45" s="9">
        <f t="shared" si="23"/>
        <v>177</v>
      </c>
      <c r="I45" s="8"/>
      <c r="J45" s="9">
        <f t="shared" si="24"/>
        <v>0</v>
      </c>
      <c r="K45" s="7"/>
      <c r="L45" s="9">
        <f t="shared" si="25"/>
        <v>0</v>
      </c>
      <c r="M45" s="8"/>
      <c r="N45" s="9">
        <f t="shared" si="26"/>
        <v>0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 t="s">
        <v>186</v>
      </c>
      <c r="F46" s="7">
        <f t="shared" si="22"/>
        <v>171</v>
      </c>
      <c r="G46" s="16">
        <v>7.15</v>
      </c>
      <c r="H46" s="9">
        <f t="shared" si="23"/>
        <v>171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8"/>
      <c r="R46" s="9">
        <f t="shared" si="28"/>
        <v>0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 t="s">
        <v>185</v>
      </c>
      <c r="F47" s="7">
        <f t="shared" si="22"/>
        <v>170</v>
      </c>
      <c r="G47" s="16">
        <v>7.01</v>
      </c>
      <c r="H47" s="9">
        <f t="shared" si="23"/>
        <v>170</v>
      </c>
      <c r="I47" s="8"/>
      <c r="J47" s="9">
        <f t="shared" si="24"/>
        <v>0</v>
      </c>
      <c r="K47" s="7"/>
      <c r="L47" s="9">
        <f t="shared" si="25"/>
        <v>0</v>
      </c>
      <c r="M47" s="8"/>
      <c r="N47" s="9">
        <f t="shared" si="26"/>
        <v>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8"/>
      <c r="V47" s="9">
        <f t="shared" si="30"/>
        <v>0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 t="s">
        <v>238</v>
      </c>
      <c r="F48" s="7">
        <f t="shared" si="22"/>
        <v>156</v>
      </c>
      <c r="G48" s="16">
        <v>5.63</v>
      </c>
      <c r="H48" s="9">
        <f t="shared" si="23"/>
        <v>156</v>
      </c>
      <c r="I48" s="8"/>
      <c r="J48" s="9">
        <f t="shared" si="24"/>
        <v>0</v>
      </c>
      <c r="K48" s="7"/>
      <c r="L48" s="9">
        <f t="shared" si="25"/>
        <v>0</v>
      </c>
      <c r="M48" s="8"/>
      <c r="N48" s="9">
        <f t="shared" si="26"/>
        <v>0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8"/>
      <c r="AL48" s="9">
        <f t="shared" si="37"/>
        <v>0</v>
      </c>
    </row>
    <row r="49" spans="5:38" ht="15.75" x14ac:dyDescent="0.25">
      <c r="E49" s="5" t="s">
        <v>239</v>
      </c>
      <c r="F49" s="7">
        <f t="shared" si="22"/>
        <v>152</v>
      </c>
      <c r="G49" s="16">
        <v>5.28</v>
      </c>
      <c r="H49" s="9">
        <f t="shared" si="23"/>
        <v>152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 t="s">
        <v>179</v>
      </c>
      <c r="F50" s="7">
        <f t="shared" si="22"/>
        <v>147</v>
      </c>
      <c r="G50" s="16">
        <v>4.74</v>
      </c>
      <c r="H50" s="9">
        <f t="shared" si="23"/>
        <v>147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 t="s">
        <v>86</v>
      </c>
      <c r="F51" s="7">
        <f t="shared" si="22"/>
        <v>143</v>
      </c>
      <c r="G51" s="16">
        <v>4.33</v>
      </c>
      <c r="H51" s="9">
        <f t="shared" si="23"/>
        <v>143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 t="s">
        <v>84</v>
      </c>
      <c r="F52" s="7">
        <f t="shared" si="22"/>
        <v>310</v>
      </c>
      <c r="G52" s="16">
        <v>3.24</v>
      </c>
      <c r="H52" s="9">
        <f t="shared" si="23"/>
        <v>132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16">
        <v>7.85</v>
      </c>
      <c r="R52" s="9">
        <f t="shared" si="28"/>
        <v>178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 t="s">
        <v>150</v>
      </c>
      <c r="F53" s="7">
        <f t="shared" si="22"/>
        <v>125</v>
      </c>
      <c r="G53" s="8"/>
      <c r="H53" s="9">
        <f t="shared" si="23"/>
        <v>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16">
        <v>2.57</v>
      </c>
      <c r="R53" s="9">
        <f t="shared" si="28"/>
        <v>125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 t="s">
        <v>237</v>
      </c>
      <c r="F54" s="7">
        <f t="shared" si="22"/>
        <v>117</v>
      </c>
      <c r="G54" s="16">
        <v>1.74</v>
      </c>
      <c r="H54" s="9">
        <f t="shared" si="23"/>
        <v>117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8"/>
      <c r="R54" s="9">
        <f t="shared" si="28"/>
        <v>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 t="s">
        <v>125</v>
      </c>
      <c r="F55" s="7">
        <f t="shared" si="22"/>
        <v>116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8"/>
      <c r="N55" s="9">
        <f t="shared" si="26"/>
        <v>0</v>
      </c>
      <c r="O55" s="7"/>
      <c r="P55" s="9">
        <f t="shared" si="27"/>
        <v>0</v>
      </c>
      <c r="Q55" s="8"/>
      <c r="R55" s="9">
        <f t="shared" si="28"/>
        <v>0</v>
      </c>
      <c r="S55" s="7"/>
      <c r="T55" s="9">
        <f t="shared" si="29"/>
        <v>0</v>
      </c>
      <c r="U55" s="16">
        <v>1.66</v>
      </c>
      <c r="V55" s="9">
        <f t="shared" si="30"/>
        <v>116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 t="s">
        <v>178</v>
      </c>
      <c r="F56" s="7">
        <f t="shared" si="22"/>
        <v>115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8"/>
      <c r="N56" s="9">
        <f t="shared" si="26"/>
        <v>0</v>
      </c>
      <c r="O56" s="7"/>
      <c r="P56" s="9">
        <f t="shared" si="27"/>
        <v>0</v>
      </c>
      <c r="Q56" s="8"/>
      <c r="R56" s="9">
        <f t="shared" si="28"/>
        <v>0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/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16">
        <v>1.55</v>
      </c>
      <c r="AL56" s="9">
        <f t="shared" si="37"/>
        <v>115</v>
      </c>
    </row>
    <row r="57" spans="5:38" ht="15.75" x14ac:dyDescent="0.25">
      <c r="E57" s="5" t="s">
        <v>241</v>
      </c>
      <c r="F57" s="7">
        <f t="shared" si="22"/>
        <v>110</v>
      </c>
      <c r="G57" s="16">
        <v>1.03</v>
      </c>
      <c r="H57" s="9">
        <f t="shared" si="23"/>
        <v>110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 t="s">
        <v>108</v>
      </c>
      <c r="F58" s="7">
        <f t="shared" si="22"/>
        <v>107</v>
      </c>
      <c r="G58" s="8"/>
      <c r="H58" s="9">
        <f t="shared" si="23"/>
        <v>0</v>
      </c>
      <c r="I58" s="8"/>
      <c r="J58" s="9">
        <f t="shared" si="24"/>
        <v>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16">
        <v>0.79</v>
      </c>
      <c r="R58" s="9">
        <f t="shared" si="28"/>
        <v>107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 t="s">
        <v>240</v>
      </c>
      <c r="F59" s="7">
        <f t="shared" si="22"/>
        <v>106</v>
      </c>
      <c r="G59" s="16">
        <v>0.65</v>
      </c>
      <c r="H59" s="9">
        <f t="shared" si="23"/>
        <v>106</v>
      </c>
      <c r="I59" s="8"/>
      <c r="J59" s="9">
        <f t="shared" si="24"/>
        <v>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 t="s">
        <v>117</v>
      </c>
      <c r="F60" s="7">
        <f t="shared" si="22"/>
        <v>103</v>
      </c>
      <c r="G60" s="8"/>
      <c r="H60" s="9">
        <f t="shared" si="23"/>
        <v>0</v>
      </c>
      <c r="I60" s="8"/>
      <c r="J60" s="9">
        <f t="shared" si="24"/>
        <v>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16">
        <v>0.31</v>
      </c>
      <c r="AH60" s="9">
        <f t="shared" si="35"/>
        <v>103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/>
      <c r="F61" s="7">
        <f t="shared" ref="F61:F62" si="38">SUM(H61,J61,L61,N61,P61,R61,T61,V61,X61,Z61,AB61,AD61,AF61,AH61,AJ61,AL61,AN61,AP61,AR61)</f>
        <v>0</v>
      </c>
      <c r="G61" s="8"/>
      <c r="H61" s="9">
        <f t="shared" ref="H61:H62" si="39">IF(G61="", 0, IF(G61&lt;0.1, 0, 100 + INT(MIN(G61, 8) * 10)))</f>
        <v>0</v>
      </c>
      <c r="I61" s="8"/>
      <c r="J61" s="9">
        <f t="shared" ref="J61:J62" si="40">IF(I61="", 0, IF(I61&lt;0.1, 0, 100 + INT(MIN(I61, 8) * 10)))</f>
        <v>0</v>
      </c>
      <c r="K61" s="7"/>
      <c r="L61" s="9">
        <f t="shared" ref="L61:L62" si="41">IF(K61="", 0, IF(K61&lt;0.4, -100, IF(K61&lt;0.5, 0, 100 + INT(MIN(K61, 8) * 10))))</f>
        <v>0</v>
      </c>
      <c r="M61" s="8"/>
      <c r="N61" s="9">
        <f t="shared" ref="N61:N62" si="42">IF(M61="", 0, IF(M61&lt;0.1, 0, 100 + INT(MIN(M61, 8) * 10)))</f>
        <v>0</v>
      </c>
      <c r="O61" s="7"/>
      <c r="P61" s="9">
        <f t="shared" ref="P61:P62" si="43">IF(O61="", 0, IF(O61&lt;0.4, -100, IF(O61&lt;0.5, 0, 100 + INT(MIN(O61, 8) * 10))))</f>
        <v>0</v>
      </c>
      <c r="Q61" s="8"/>
      <c r="R61" s="9">
        <f t="shared" ref="R61:R62" si="44">IF(Q61="", 0, IF(Q61&lt;0.1, 0, 100 + INT(MIN(Q61, 8) * 10)))</f>
        <v>0</v>
      </c>
      <c r="S61" s="7"/>
      <c r="T61" s="9">
        <f t="shared" ref="T61:T62" si="45">IF(S61="", 0, IF(S61&lt;0.4, -100, IF(S61&lt;0.5, 0, 100 + INT(MIN(S61, 8) * 10))))</f>
        <v>0</v>
      </c>
      <c r="U61" s="8"/>
      <c r="V61" s="9">
        <f t="shared" ref="V61:V62" si="46">IF(U61="", 0, IF(U61&lt;0.1, 0, 100 + INT(MIN(U61, 8) * 10)))</f>
        <v>0</v>
      </c>
      <c r="W61" s="7"/>
      <c r="X61" s="9">
        <f t="shared" ref="X61:X62" si="47">IF(W61="", 0, IF(W61&lt;0.4, -100, IF(W61&lt;0.5, 0, 100 + INT(MIN(W61, 8) * 10))))</f>
        <v>0</v>
      </c>
      <c r="Y61" s="8"/>
      <c r="Z61" s="9">
        <f t="shared" ref="Z61:Z62" si="48">IF(Y61="", 0, IF(Y61&lt;0.4, -100, IF(Y61&lt;0.5, 0, 100 + INT(MIN(Y61, 8) * 10))))</f>
        <v>0</v>
      </c>
      <c r="AA61" s="7"/>
      <c r="AB61" s="9">
        <f t="shared" ref="AB61:AB62" si="49">IF(AA61="", 0, IF(AA61&lt;0.4, -100, IF(AA61&lt;0.5, 0, 100 + INT(MIN(AA61, 8) * 10))))</f>
        <v>0</v>
      </c>
      <c r="AC61" s="8"/>
      <c r="AD61" s="9"/>
      <c r="AE61" s="7"/>
      <c r="AF61" s="9">
        <f t="shared" ref="AF61:AF62" si="50">IF(AE61="", 0, IF(AE61&lt;0.4, -100, IF(AE61&lt;0.5, 0, 100 + INT(MIN(AE61, 8) * 10))))</f>
        <v>0</v>
      </c>
      <c r="AG61" s="8"/>
      <c r="AH61" s="9">
        <f t="shared" ref="AH61:AH62" si="51">IF(AG61="", 0, IF(AG61&lt;0.1, 0, 100 + INT(MIN(AG61, 8) * 10)))</f>
        <v>0</v>
      </c>
      <c r="AI61" s="7"/>
      <c r="AJ61" s="9">
        <f t="shared" ref="AJ61:AJ62" si="52">IF(AI61="", 0, IF(AI61&lt;0.4, -100, IF(AI61&lt;0.5, 0, 100 + INT(MIN(AI61, 8) * 10))))</f>
        <v>0</v>
      </c>
      <c r="AK61" s="8"/>
      <c r="AL61" s="9">
        <f t="shared" ref="AL61:AL62" si="53">IF(AK61="", 0, IF(AK61&lt;0.4, -100, IF(AK61&lt;0.5, 0, 100 + INT(MIN(AK61, 8) * 10))))</f>
        <v>0</v>
      </c>
    </row>
    <row r="62" spans="5:38" ht="15.75" x14ac:dyDescent="0.25">
      <c r="E62" s="5"/>
      <c r="F62" s="7">
        <f t="shared" si="38"/>
        <v>0</v>
      </c>
      <c r="G62" s="8"/>
      <c r="H62" s="9">
        <f t="shared" si="39"/>
        <v>0</v>
      </c>
      <c r="I62" s="8"/>
      <c r="J62" s="9">
        <f t="shared" si="40"/>
        <v>0</v>
      </c>
      <c r="K62" s="7"/>
      <c r="L62" s="9">
        <f t="shared" si="41"/>
        <v>0</v>
      </c>
      <c r="M62" s="8"/>
      <c r="N62" s="9">
        <f t="shared" si="42"/>
        <v>0</v>
      </c>
      <c r="O62" s="7"/>
      <c r="P62" s="9">
        <f t="shared" si="43"/>
        <v>0</v>
      </c>
      <c r="Q62" s="8"/>
      <c r="R62" s="9">
        <f t="shared" si="44"/>
        <v>0</v>
      </c>
      <c r="S62" s="7"/>
      <c r="T62" s="9">
        <f t="shared" si="45"/>
        <v>0</v>
      </c>
      <c r="U62" s="8"/>
      <c r="V62" s="9">
        <f t="shared" si="46"/>
        <v>0</v>
      </c>
      <c r="W62" s="7"/>
      <c r="X62" s="9">
        <f t="shared" si="47"/>
        <v>0</v>
      </c>
      <c r="Y62" s="8"/>
      <c r="Z62" s="9">
        <f t="shared" si="48"/>
        <v>0</v>
      </c>
      <c r="AA62" s="7"/>
      <c r="AB62" s="9">
        <f t="shared" si="49"/>
        <v>0</v>
      </c>
      <c r="AC62" s="8"/>
      <c r="AD62" s="9"/>
      <c r="AE62" s="7"/>
      <c r="AF62" s="9">
        <f t="shared" si="50"/>
        <v>0</v>
      </c>
      <c r="AG62" s="8"/>
      <c r="AH62" s="9">
        <f t="shared" si="51"/>
        <v>0</v>
      </c>
      <c r="AI62" s="7"/>
      <c r="AJ62" s="9">
        <f t="shared" si="52"/>
        <v>0</v>
      </c>
      <c r="AK62" s="8"/>
      <c r="AL62" s="9">
        <f t="shared" si="53"/>
        <v>0</v>
      </c>
    </row>
  </sheetData>
  <sortState xmlns:xlrd2="http://schemas.microsoft.com/office/spreadsheetml/2017/richdata2" ref="E4:AL60">
    <sortCondition descending="1" ref="F4:F60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6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12</v>
      </c>
      <c r="AD2" s="32"/>
      <c r="AE2" s="32"/>
      <c r="AF2" s="7"/>
      <c r="AG2" s="32" t="s">
        <v>13</v>
      </c>
      <c r="AH2" s="32"/>
      <c r="AI2" s="32"/>
      <c r="AJ2" s="7"/>
      <c r="AK2" s="32" t="s">
        <v>8</v>
      </c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91</v>
      </c>
      <c r="F4" s="7">
        <f t="shared" ref="F4:F35" si="0">SUM(H4,J4,L4,N4,P4,R4,T4,V4,X4,Z4,AB4,AD4,AF4,AH4,AJ4,AL4,AN4,AP4,AR4)</f>
        <v>596</v>
      </c>
      <c r="G4" s="16">
        <v>2.2799999999999998</v>
      </c>
      <c r="H4" s="9">
        <f t="shared" ref="H4:H35" si="1">IF(G4="", 0, IF(G4&lt;0.1, -100, IF(G4&lt;0.1, 0, 100 + INT(MIN(G4, 8) * 10))))</f>
        <v>122</v>
      </c>
      <c r="I4" s="8"/>
      <c r="J4" s="9">
        <f t="shared" ref="J4:J35" si="2">IF(I4="", 0, IF(I4&lt;0.1, -100, IF(I4&lt;0.1, 0, 100 + INT(MIN(I4, 8) * 10))))</f>
        <v>0</v>
      </c>
      <c r="K4" s="7"/>
      <c r="L4" s="9">
        <f t="shared" ref="L4:L35" si="3">IF(K4="", 0, IF(K4&lt;0.4, -100, IF(K4&lt;0.5, 0, 100 + INT(MIN(K4, 8) * 10))))</f>
        <v>0</v>
      </c>
      <c r="M4" s="16">
        <v>1.34</v>
      </c>
      <c r="N4" s="9">
        <f t="shared" ref="N4:N35" si="4">IF(M4="", 0, IF(M4&lt;0.1, -100, IF(M4&lt;0.1, 0, 100 + INT(MIN(M4, 8) * 10))))</f>
        <v>113</v>
      </c>
      <c r="O4" s="7"/>
      <c r="P4" s="9">
        <f t="shared" ref="P4:P35" si="5">IF(O4="", 0, IF(O4&lt;0.4, -100, IF(O4&lt;0.5, 0, 100 + INT(MIN(O4, 8) * 10))))</f>
        <v>0</v>
      </c>
      <c r="Q4" s="16">
        <v>4.2699999999999996</v>
      </c>
      <c r="R4" s="9">
        <f t="shared" ref="R4:R35" si="6">IF(Q4="", 0, IF(Q4&lt;0.1, -100, IF(Q4&lt;0.1, 0, 100 + INT(MIN(Q4, 8) * 10))))</f>
        <v>142</v>
      </c>
      <c r="S4" s="7"/>
      <c r="T4" s="9">
        <f t="shared" ref="T4:T35" si="7">IF(S4="", 0, IF(S4&lt;0.4, -100, IF(S4&lt;0.5, 0, 100 + INT(MIN(S4, 8) * 10))))</f>
        <v>0</v>
      </c>
      <c r="U4" s="16">
        <v>1.48</v>
      </c>
      <c r="V4" s="9">
        <f t="shared" ref="V4:V35" si="8">IF(U4="", 0, IF(U4&lt;0.1, -100, IF(U4&lt;0.1, 0, 100 + INT(MIN(U4, 8) * 10))))</f>
        <v>114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>
        <f t="shared" ref="AD4:AD35" si="12">IF(AC4="", 0, IF(AC4&lt;0.1, -100, IF(AC4&lt;0.1, 0, 100 + INT(MIN(AC4, 8) * 10))))</f>
        <v>0</v>
      </c>
      <c r="AE4" s="7"/>
      <c r="AF4" s="9">
        <f t="shared" ref="AF4:AF35" si="13">IF(AE4="", 0, IF(AE4&lt;0.4, -100, IF(AE4&lt;0.5, 0, 100 + INT(MIN(AE4, 8) * 10))))</f>
        <v>0</v>
      </c>
      <c r="AG4" s="16">
        <v>0.5</v>
      </c>
      <c r="AH4" s="9">
        <f t="shared" ref="AH4:AH35" si="14">IF(AG4="", 0, IF(AG4&lt;0.1, -100, IF(AG4&lt;0.1, 0, 100 + INT(MIN(AG4, 8) * 10))))</f>
        <v>105</v>
      </c>
      <c r="AI4" s="7"/>
      <c r="AJ4" s="9">
        <f t="shared" ref="AJ4:AJ35" si="15">IF(AI4="", 0, IF(AI4&lt;0.4, -100, IF(AI4&lt;0.5, 0, 100 + INT(MIN(AI4, 8) * 10))))</f>
        <v>0</v>
      </c>
      <c r="AK4" s="8"/>
      <c r="AL4" s="9">
        <f t="shared" ref="AL4:AL35" si="16">IF(AK4="", 0, IF(AK4&lt;0.1, -100, IF(AK4&lt;0.1, 0, 100 + INT(MIN(AK4, 8) * 10))))</f>
        <v>0</v>
      </c>
      <c r="AM4" s="1"/>
      <c r="AN4" s="4">
        <f t="shared" ref="AN4:AN33" si="17">IF(AM4="", 0, IF(AM4&lt;0.4, -100, IF(AM4&lt;0.5, 0, 100 + INT(MIN(AM4, 8) * 10))))</f>
        <v>0</v>
      </c>
      <c r="AO4" s="1"/>
      <c r="AP4" s="4">
        <f t="shared" ref="AP4:AP33" si="18">IF(AO4="", 0, IF(AO4&lt;0.4, -100, IF(AO4&lt;0.5, 0, 100 + INT(MIN(AO4, 8) * 10))))</f>
        <v>0</v>
      </c>
      <c r="AQ4" s="1"/>
      <c r="AR4" s="4">
        <f t="shared" ref="AR4:AR33" si="19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124</v>
      </c>
      <c r="F5" s="7">
        <f t="shared" si="0"/>
        <v>538</v>
      </c>
      <c r="G5" s="16">
        <v>9.7200000000000006</v>
      </c>
      <c r="H5" s="9">
        <f t="shared" si="1"/>
        <v>180</v>
      </c>
      <c r="I5" s="8"/>
      <c r="J5" s="9">
        <f t="shared" si="2"/>
        <v>0</v>
      </c>
      <c r="K5" s="7"/>
      <c r="L5" s="9">
        <f t="shared" si="3"/>
        <v>0</v>
      </c>
      <c r="M5" s="16">
        <v>1.62</v>
      </c>
      <c r="N5" s="9">
        <f t="shared" si="4"/>
        <v>116</v>
      </c>
      <c r="O5" s="7"/>
      <c r="P5" s="9">
        <f t="shared" si="5"/>
        <v>0</v>
      </c>
      <c r="Q5" s="16">
        <v>3.25</v>
      </c>
      <c r="R5" s="9">
        <f t="shared" si="6"/>
        <v>132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>
        <f t="shared" si="12"/>
        <v>0</v>
      </c>
      <c r="AE5" s="7"/>
      <c r="AF5" s="9">
        <f t="shared" si="13"/>
        <v>0</v>
      </c>
      <c r="AG5" s="8"/>
      <c r="AH5" s="9">
        <f t="shared" si="14"/>
        <v>0</v>
      </c>
      <c r="AI5" s="7"/>
      <c r="AJ5" s="9">
        <f t="shared" si="15"/>
        <v>0</v>
      </c>
      <c r="AK5" s="16">
        <v>1.06</v>
      </c>
      <c r="AL5" s="9">
        <f t="shared" si="16"/>
        <v>110</v>
      </c>
      <c r="AM5" s="1"/>
      <c r="AN5" s="4">
        <f t="shared" si="17"/>
        <v>0</v>
      </c>
      <c r="AO5" s="1"/>
      <c r="AP5" s="4">
        <f t="shared" si="18"/>
        <v>0</v>
      </c>
      <c r="AQ5" s="1"/>
      <c r="AR5" s="4">
        <f t="shared" si="19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87</v>
      </c>
      <c r="F6" s="7">
        <f t="shared" si="0"/>
        <v>418</v>
      </c>
      <c r="G6" s="16">
        <v>4.04</v>
      </c>
      <c r="H6" s="9">
        <f t="shared" si="1"/>
        <v>140</v>
      </c>
      <c r="I6" s="8"/>
      <c r="J6" s="9">
        <f t="shared" si="2"/>
        <v>0</v>
      </c>
      <c r="K6" s="7"/>
      <c r="L6" s="9">
        <f t="shared" si="3"/>
        <v>0</v>
      </c>
      <c r="M6" s="16">
        <v>1.43</v>
      </c>
      <c r="N6" s="9">
        <f t="shared" si="4"/>
        <v>114</v>
      </c>
      <c r="O6" s="7"/>
      <c r="P6" s="9">
        <f t="shared" si="5"/>
        <v>0</v>
      </c>
      <c r="Q6" s="16">
        <v>6.44</v>
      </c>
      <c r="R6" s="9">
        <f t="shared" si="6"/>
        <v>164</v>
      </c>
      <c r="S6" s="7"/>
      <c r="T6" s="9">
        <f t="shared" si="7"/>
        <v>0</v>
      </c>
      <c r="U6" s="8"/>
      <c r="V6" s="9">
        <f t="shared" si="8"/>
        <v>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>
        <f t="shared" si="12"/>
        <v>0</v>
      </c>
      <c r="AE6" s="7"/>
      <c r="AF6" s="9">
        <f t="shared" si="13"/>
        <v>0</v>
      </c>
      <c r="AG6" s="8"/>
      <c r="AH6" s="9">
        <f t="shared" si="14"/>
        <v>0</v>
      </c>
      <c r="AI6" s="7"/>
      <c r="AJ6" s="9">
        <f t="shared" si="15"/>
        <v>0</v>
      </c>
      <c r="AK6" s="8"/>
      <c r="AL6" s="9">
        <f t="shared" si="16"/>
        <v>0</v>
      </c>
      <c r="AM6" s="1"/>
      <c r="AN6" s="4">
        <f t="shared" si="17"/>
        <v>0</v>
      </c>
      <c r="AO6" s="1"/>
      <c r="AP6" s="4">
        <f t="shared" si="18"/>
        <v>0</v>
      </c>
      <c r="AQ6" s="1"/>
      <c r="AR6" s="4">
        <f t="shared" si="19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204</v>
      </c>
      <c r="F7" s="7">
        <f t="shared" si="0"/>
        <v>369</v>
      </c>
      <c r="G7" s="16">
        <v>3.24</v>
      </c>
      <c r="H7" s="9">
        <f t="shared" si="1"/>
        <v>132</v>
      </c>
      <c r="I7" s="8"/>
      <c r="J7" s="9">
        <f t="shared" si="2"/>
        <v>0</v>
      </c>
      <c r="K7" s="7"/>
      <c r="L7" s="9">
        <f t="shared" si="3"/>
        <v>0</v>
      </c>
      <c r="M7" s="16">
        <v>0.23</v>
      </c>
      <c r="N7" s="9">
        <f t="shared" si="4"/>
        <v>102</v>
      </c>
      <c r="O7" s="7"/>
      <c r="P7" s="9">
        <f t="shared" si="5"/>
        <v>0</v>
      </c>
      <c r="Q7" s="16">
        <v>3.54</v>
      </c>
      <c r="R7" s="9">
        <f t="shared" si="6"/>
        <v>135</v>
      </c>
      <c r="S7" s="7"/>
      <c r="T7" s="9">
        <f t="shared" si="7"/>
        <v>0</v>
      </c>
      <c r="U7" s="8"/>
      <c r="V7" s="9">
        <f t="shared" si="8"/>
        <v>0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>
        <f t="shared" si="12"/>
        <v>0</v>
      </c>
      <c r="AE7" s="7"/>
      <c r="AF7" s="9">
        <f t="shared" si="13"/>
        <v>0</v>
      </c>
      <c r="AG7" s="8"/>
      <c r="AH7" s="9">
        <f t="shared" si="14"/>
        <v>0</v>
      </c>
      <c r="AI7" s="7"/>
      <c r="AJ7" s="9">
        <f t="shared" si="15"/>
        <v>0</v>
      </c>
      <c r="AK7" s="8"/>
      <c r="AL7" s="9">
        <f t="shared" si="16"/>
        <v>0</v>
      </c>
      <c r="AM7" s="1"/>
      <c r="AN7" s="4">
        <f t="shared" si="17"/>
        <v>0</v>
      </c>
      <c r="AO7" s="1"/>
      <c r="AP7" s="4">
        <f t="shared" si="18"/>
        <v>0</v>
      </c>
      <c r="AQ7" s="1"/>
      <c r="AR7" s="4">
        <f t="shared" si="19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107</v>
      </c>
      <c r="F8" s="7">
        <f t="shared" si="0"/>
        <v>365</v>
      </c>
      <c r="G8" s="16">
        <v>3.76</v>
      </c>
      <c r="H8" s="9">
        <f t="shared" si="1"/>
        <v>137</v>
      </c>
      <c r="I8" s="8"/>
      <c r="J8" s="9">
        <f t="shared" si="2"/>
        <v>0</v>
      </c>
      <c r="K8" s="7"/>
      <c r="L8" s="9">
        <f t="shared" si="3"/>
        <v>0</v>
      </c>
      <c r="M8" s="16">
        <v>1.73</v>
      </c>
      <c r="N8" s="9">
        <f t="shared" si="4"/>
        <v>117</v>
      </c>
      <c r="O8" s="7"/>
      <c r="P8" s="9">
        <f t="shared" si="5"/>
        <v>0</v>
      </c>
      <c r="Q8" s="16">
        <v>1.1100000000000001</v>
      </c>
      <c r="R8" s="9">
        <f t="shared" si="6"/>
        <v>111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>
        <f t="shared" si="12"/>
        <v>0</v>
      </c>
      <c r="AE8" s="7"/>
      <c r="AF8" s="9">
        <f t="shared" si="13"/>
        <v>0</v>
      </c>
      <c r="AG8" s="8"/>
      <c r="AH8" s="9">
        <f t="shared" si="14"/>
        <v>0</v>
      </c>
      <c r="AI8" s="7"/>
      <c r="AJ8" s="9">
        <f t="shared" si="15"/>
        <v>0</v>
      </c>
      <c r="AK8" s="8"/>
      <c r="AL8" s="9">
        <f t="shared" si="16"/>
        <v>0</v>
      </c>
      <c r="AM8" s="1"/>
      <c r="AN8" s="4">
        <f t="shared" si="17"/>
        <v>0</v>
      </c>
      <c r="AO8" s="1"/>
      <c r="AP8" s="4">
        <f t="shared" si="18"/>
        <v>0</v>
      </c>
      <c r="AQ8" s="1"/>
      <c r="AR8" s="4">
        <f t="shared" si="19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193</v>
      </c>
      <c r="F9" s="7">
        <f t="shared" si="0"/>
        <v>341</v>
      </c>
      <c r="G9" s="16">
        <v>1.48</v>
      </c>
      <c r="H9" s="9">
        <f t="shared" si="1"/>
        <v>114</v>
      </c>
      <c r="I9" s="8"/>
      <c r="J9" s="9">
        <f t="shared" si="2"/>
        <v>0</v>
      </c>
      <c r="K9" s="7"/>
      <c r="L9" s="9">
        <f t="shared" si="3"/>
        <v>0</v>
      </c>
      <c r="M9" s="16">
        <v>2.11</v>
      </c>
      <c r="N9" s="9">
        <f t="shared" si="4"/>
        <v>121</v>
      </c>
      <c r="O9" s="7"/>
      <c r="P9" s="9">
        <f t="shared" si="5"/>
        <v>0</v>
      </c>
      <c r="Q9" s="16">
        <v>0.65</v>
      </c>
      <c r="R9" s="9">
        <f t="shared" si="6"/>
        <v>106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>
        <f t="shared" si="12"/>
        <v>0</v>
      </c>
      <c r="AE9" s="7"/>
      <c r="AF9" s="9">
        <f t="shared" si="13"/>
        <v>0</v>
      </c>
      <c r="AG9" s="8"/>
      <c r="AH9" s="9">
        <f t="shared" si="14"/>
        <v>0</v>
      </c>
      <c r="AI9" s="7"/>
      <c r="AJ9" s="9">
        <f t="shared" si="15"/>
        <v>0</v>
      </c>
      <c r="AK9" s="8"/>
      <c r="AL9" s="9">
        <f t="shared" si="16"/>
        <v>0</v>
      </c>
      <c r="AM9" s="1"/>
      <c r="AN9" s="4">
        <f t="shared" si="17"/>
        <v>0</v>
      </c>
      <c r="AO9" s="1"/>
      <c r="AP9" s="4">
        <f t="shared" si="18"/>
        <v>0</v>
      </c>
      <c r="AQ9" s="1"/>
      <c r="AR9" s="4">
        <f t="shared" si="19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226</v>
      </c>
      <c r="F10" s="7">
        <f t="shared" si="0"/>
        <v>341</v>
      </c>
      <c r="G10" s="16">
        <v>1.53</v>
      </c>
      <c r="H10" s="9">
        <f t="shared" si="1"/>
        <v>115</v>
      </c>
      <c r="I10" s="8"/>
      <c r="J10" s="9">
        <f t="shared" si="2"/>
        <v>0</v>
      </c>
      <c r="K10" s="7"/>
      <c r="L10" s="9">
        <f t="shared" si="3"/>
        <v>0</v>
      </c>
      <c r="M10" s="16">
        <v>0.52</v>
      </c>
      <c r="N10" s="9">
        <f t="shared" si="4"/>
        <v>105</v>
      </c>
      <c r="O10" s="7"/>
      <c r="P10" s="9">
        <f t="shared" si="5"/>
        <v>0</v>
      </c>
      <c r="Q10" s="8"/>
      <c r="R10" s="9">
        <f t="shared" si="6"/>
        <v>0</v>
      </c>
      <c r="S10" s="7"/>
      <c r="T10" s="9">
        <f t="shared" si="7"/>
        <v>0</v>
      </c>
      <c r="U10" s="16">
        <v>2.12</v>
      </c>
      <c r="V10" s="9">
        <f t="shared" si="8"/>
        <v>121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>
        <f t="shared" si="12"/>
        <v>0</v>
      </c>
      <c r="AE10" s="7"/>
      <c r="AF10" s="9">
        <f t="shared" si="13"/>
        <v>0</v>
      </c>
      <c r="AG10" s="8"/>
      <c r="AH10" s="9">
        <f t="shared" si="14"/>
        <v>0</v>
      </c>
      <c r="AI10" s="7"/>
      <c r="AJ10" s="9">
        <f t="shared" si="15"/>
        <v>0</v>
      </c>
      <c r="AK10" s="8"/>
      <c r="AL10" s="9">
        <f t="shared" si="16"/>
        <v>0</v>
      </c>
      <c r="AM10" s="1"/>
      <c r="AN10" s="4">
        <f t="shared" si="17"/>
        <v>0</v>
      </c>
      <c r="AO10" s="1"/>
      <c r="AP10" s="4">
        <f t="shared" si="18"/>
        <v>0</v>
      </c>
      <c r="AQ10" s="1"/>
      <c r="AR10" s="4">
        <f t="shared" si="19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227</v>
      </c>
      <c r="F11" s="7">
        <f t="shared" si="0"/>
        <v>340</v>
      </c>
      <c r="G11" s="16">
        <v>1.29</v>
      </c>
      <c r="H11" s="9">
        <f t="shared" si="1"/>
        <v>112</v>
      </c>
      <c r="I11" s="8"/>
      <c r="J11" s="9">
        <f t="shared" si="2"/>
        <v>0</v>
      </c>
      <c r="K11" s="7"/>
      <c r="L11" s="9">
        <f t="shared" si="3"/>
        <v>0</v>
      </c>
      <c r="M11" s="16">
        <v>1.34</v>
      </c>
      <c r="N11" s="9">
        <f t="shared" si="4"/>
        <v>113</v>
      </c>
      <c r="O11" s="7"/>
      <c r="P11" s="9">
        <f t="shared" si="5"/>
        <v>0</v>
      </c>
      <c r="Q11" s="16">
        <v>1.51</v>
      </c>
      <c r="R11" s="9">
        <f t="shared" si="6"/>
        <v>115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>
        <f t="shared" si="12"/>
        <v>0</v>
      </c>
      <c r="AE11" s="7"/>
      <c r="AF11" s="9">
        <f t="shared" si="13"/>
        <v>0</v>
      </c>
      <c r="AG11" s="8"/>
      <c r="AH11" s="9">
        <f t="shared" si="14"/>
        <v>0</v>
      </c>
      <c r="AI11" s="7"/>
      <c r="AJ11" s="9">
        <f t="shared" si="15"/>
        <v>0</v>
      </c>
      <c r="AK11" s="8"/>
      <c r="AL11" s="9">
        <f t="shared" si="16"/>
        <v>0</v>
      </c>
      <c r="AM11" s="1"/>
      <c r="AN11" s="4">
        <f t="shared" si="17"/>
        <v>0</v>
      </c>
      <c r="AO11" s="1"/>
      <c r="AP11" s="4">
        <f t="shared" si="18"/>
        <v>0</v>
      </c>
      <c r="AQ11" s="1"/>
      <c r="AR11" s="4">
        <f t="shared" si="19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93</v>
      </c>
      <c r="F12" s="7">
        <f t="shared" si="0"/>
        <v>331</v>
      </c>
      <c r="G12" s="16">
        <v>0.88</v>
      </c>
      <c r="H12" s="9">
        <f t="shared" si="1"/>
        <v>108</v>
      </c>
      <c r="I12" s="8"/>
      <c r="J12" s="9">
        <f t="shared" si="2"/>
        <v>0</v>
      </c>
      <c r="K12" s="7"/>
      <c r="L12" s="9">
        <f t="shared" si="3"/>
        <v>0</v>
      </c>
      <c r="M12" s="16">
        <v>0.52</v>
      </c>
      <c r="N12" s="9">
        <f t="shared" si="4"/>
        <v>105</v>
      </c>
      <c r="O12" s="7"/>
      <c r="P12" s="9">
        <f t="shared" si="5"/>
        <v>0</v>
      </c>
      <c r="Q12" s="16">
        <v>1.86</v>
      </c>
      <c r="R12" s="9">
        <f t="shared" si="6"/>
        <v>118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>
        <f t="shared" si="12"/>
        <v>0</v>
      </c>
      <c r="AE12" s="7"/>
      <c r="AF12" s="9">
        <f t="shared" si="13"/>
        <v>0</v>
      </c>
      <c r="AG12" s="8"/>
      <c r="AH12" s="9">
        <f t="shared" si="14"/>
        <v>0</v>
      </c>
      <c r="AI12" s="7"/>
      <c r="AJ12" s="9">
        <f t="shared" si="15"/>
        <v>0</v>
      </c>
      <c r="AK12" s="8"/>
      <c r="AL12" s="9">
        <f t="shared" si="16"/>
        <v>0</v>
      </c>
      <c r="AM12" s="1"/>
      <c r="AN12" s="4">
        <f t="shared" si="17"/>
        <v>0</v>
      </c>
      <c r="AO12" s="1"/>
      <c r="AP12" s="4">
        <f t="shared" si="18"/>
        <v>0</v>
      </c>
      <c r="AQ12" s="1"/>
      <c r="AR12" s="4">
        <f t="shared" si="19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101</v>
      </c>
      <c r="F13" s="7">
        <f t="shared" si="0"/>
        <v>283</v>
      </c>
      <c r="G13" s="16">
        <v>6.23</v>
      </c>
      <c r="H13" s="9">
        <f t="shared" si="1"/>
        <v>162</v>
      </c>
      <c r="I13" s="8"/>
      <c r="J13" s="9">
        <f t="shared" si="2"/>
        <v>0</v>
      </c>
      <c r="K13" s="7"/>
      <c r="L13" s="9">
        <f t="shared" si="3"/>
        <v>0</v>
      </c>
      <c r="M13" s="16">
        <v>2.17</v>
      </c>
      <c r="N13" s="9">
        <f t="shared" si="4"/>
        <v>121</v>
      </c>
      <c r="O13" s="7"/>
      <c r="P13" s="9">
        <f t="shared" si="5"/>
        <v>0</v>
      </c>
      <c r="Q13" s="8"/>
      <c r="R13" s="9">
        <f t="shared" si="6"/>
        <v>0</v>
      </c>
      <c r="S13" s="7"/>
      <c r="T13" s="9">
        <f t="shared" si="7"/>
        <v>0</v>
      </c>
      <c r="U13" s="12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>
        <f t="shared" si="12"/>
        <v>0</v>
      </c>
      <c r="AE13" s="7"/>
      <c r="AF13" s="9">
        <f t="shared" si="13"/>
        <v>0</v>
      </c>
      <c r="AG13" s="8"/>
      <c r="AH13" s="9">
        <f t="shared" si="14"/>
        <v>0</v>
      </c>
      <c r="AI13" s="7"/>
      <c r="AJ13" s="9">
        <f t="shared" si="15"/>
        <v>0</v>
      </c>
      <c r="AK13" s="8"/>
      <c r="AL13" s="9">
        <f t="shared" si="16"/>
        <v>0</v>
      </c>
      <c r="AM13" s="1"/>
      <c r="AN13" s="4">
        <f t="shared" si="17"/>
        <v>0</v>
      </c>
      <c r="AO13" s="1"/>
      <c r="AP13" s="4">
        <f t="shared" si="18"/>
        <v>0</v>
      </c>
      <c r="AQ13" s="1"/>
      <c r="AR13" s="4">
        <f t="shared" si="19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94</v>
      </c>
      <c r="F14" s="7">
        <f t="shared" si="0"/>
        <v>272</v>
      </c>
      <c r="G14" s="16">
        <v>4.53</v>
      </c>
      <c r="H14" s="9">
        <f t="shared" si="1"/>
        <v>145</v>
      </c>
      <c r="I14" s="8"/>
      <c r="J14" s="9">
        <f t="shared" si="2"/>
        <v>0</v>
      </c>
      <c r="K14" s="7"/>
      <c r="L14" s="9">
        <f t="shared" si="3"/>
        <v>0</v>
      </c>
      <c r="M14" s="8"/>
      <c r="N14" s="9">
        <f t="shared" si="4"/>
        <v>0</v>
      </c>
      <c r="O14" s="7"/>
      <c r="P14" s="9">
        <f t="shared" si="5"/>
        <v>0</v>
      </c>
      <c r="Q14" s="16">
        <v>2.73</v>
      </c>
      <c r="R14" s="9">
        <f t="shared" si="6"/>
        <v>127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>
        <f t="shared" si="12"/>
        <v>0</v>
      </c>
      <c r="AE14" s="7"/>
      <c r="AF14" s="9">
        <f t="shared" si="13"/>
        <v>0</v>
      </c>
      <c r="AG14" s="8"/>
      <c r="AH14" s="9">
        <f t="shared" si="14"/>
        <v>0</v>
      </c>
      <c r="AI14" s="7"/>
      <c r="AJ14" s="9">
        <f t="shared" si="15"/>
        <v>0</v>
      </c>
      <c r="AK14" s="8"/>
      <c r="AL14" s="9">
        <f t="shared" si="16"/>
        <v>0</v>
      </c>
      <c r="AM14" s="1"/>
      <c r="AN14" s="4">
        <f t="shared" si="17"/>
        <v>0</v>
      </c>
      <c r="AO14" s="1"/>
      <c r="AP14" s="4">
        <f t="shared" si="18"/>
        <v>0</v>
      </c>
      <c r="AQ14" s="1"/>
      <c r="AR14" s="4">
        <f t="shared" si="19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95</v>
      </c>
      <c r="F15" s="7">
        <f t="shared" si="0"/>
        <v>244</v>
      </c>
      <c r="G15" s="16">
        <v>1.43</v>
      </c>
      <c r="H15" s="9">
        <f t="shared" si="1"/>
        <v>114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16">
        <v>3.07</v>
      </c>
      <c r="R15" s="9">
        <f t="shared" si="6"/>
        <v>130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>
        <f t="shared" si="12"/>
        <v>0</v>
      </c>
      <c r="AE15" s="7"/>
      <c r="AF15" s="9">
        <f t="shared" si="13"/>
        <v>0</v>
      </c>
      <c r="AG15" s="8"/>
      <c r="AH15" s="9">
        <f t="shared" si="14"/>
        <v>0</v>
      </c>
      <c r="AI15" s="7"/>
      <c r="AJ15" s="9">
        <f t="shared" si="15"/>
        <v>0</v>
      </c>
      <c r="AK15" s="8"/>
      <c r="AL15" s="9">
        <f t="shared" si="16"/>
        <v>0</v>
      </c>
      <c r="AM15" s="1"/>
      <c r="AN15" s="4">
        <f t="shared" si="17"/>
        <v>0</v>
      </c>
      <c r="AO15" s="1"/>
      <c r="AP15" s="4">
        <f t="shared" si="18"/>
        <v>0</v>
      </c>
      <c r="AQ15" s="1"/>
      <c r="AR15" s="4">
        <f t="shared" si="19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127</v>
      </c>
      <c r="F16" s="7">
        <f t="shared" si="0"/>
        <v>243</v>
      </c>
      <c r="G16" s="8"/>
      <c r="H16" s="9">
        <f t="shared" si="1"/>
        <v>0</v>
      </c>
      <c r="I16" s="8"/>
      <c r="J16" s="9">
        <f t="shared" si="2"/>
        <v>0</v>
      </c>
      <c r="K16" s="7"/>
      <c r="L16" s="9">
        <f t="shared" si="3"/>
        <v>0</v>
      </c>
      <c r="M16" s="16">
        <v>1.88</v>
      </c>
      <c r="N16" s="9">
        <f t="shared" si="4"/>
        <v>118</v>
      </c>
      <c r="O16" s="7"/>
      <c r="P16" s="9">
        <f t="shared" si="5"/>
        <v>0</v>
      </c>
      <c r="Q16" s="16">
        <v>2.57</v>
      </c>
      <c r="R16" s="9">
        <f t="shared" si="6"/>
        <v>125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>
        <f t="shared" si="12"/>
        <v>0</v>
      </c>
      <c r="AE16" s="7"/>
      <c r="AF16" s="9">
        <f t="shared" si="13"/>
        <v>0</v>
      </c>
      <c r="AG16" s="8"/>
      <c r="AH16" s="9">
        <f t="shared" si="14"/>
        <v>0</v>
      </c>
      <c r="AI16" s="7"/>
      <c r="AJ16" s="9">
        <f t="shared" si="15"/>
        <v>0</v>
      </c>
      <c r="AK16" s="8"/>
      <c r="AL16" s="9">
        <f t="shared" si="16"/>
        <v>0</v>
      </c>
      <c r="AM16" s="1"/>
      <c r="AN16" s="4">
        <f t="shared" si="17"/>
        <v>0</v>
      </c>
      <c r="AO16" s="1"/>
      <c r="AP16" s="4">
        <f t="shared" si="18"/>
        <v>0</v>
      </c>
      <c r="AQ16" s="1"/>
      <c r="AR16" s="4">
        <f t="shared" si="19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167</v>
      </c>
      <c r="F17" s="7">
        <f t="shared" si="0"/>
        <v>237</v>
      </c>
      <c r="G17" s="16">
        <v>1.29</v>
      </c>
      <c r="H17" s="9">
        <f t="shared" si="1"/>
        <v>112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2.57</v>
      </c>
      <c r="R17" s="9">
        <f t="shared" si="6"/>
        <v>125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>
        <f t="shared" si="12"/>
        <v>0</v>
      </c>
      <c r="AE17" s="7"/>
      <c r="AF17" s="9">
        <f t="shared" si="13"/>
        <v>0</v>
      </c>
      <c r="AG17" s="8"/>
      <c r="AH17" s="9">
        <f t="shared" si="14"/>
        <v>0</v>
      </c>
      <c r="AI17" s="7"/>
      <c r="AJ17" s="9">
        <f t="shared" si="15"/>
        <v>0</v>
      </c>
      <c r="AK17" s="8"/>
      <c r="AL17" s="9">
        <f t="shared" si="16"/>
        <v>0</v>
      </c>
      <c r="AM17" s="1"/>
      <c r="AN17" s="4">
        <f t="shared" si="17"/>
        <v>0</v>
      </c>
      <c r="AO17" s="1"/>
      <c r="AP17" s="4">
        <f t="shared" si="18"/>
        <v>0</v>
      </c>
      <c r="AQ17" s="1"/>
      <c r="AR17" s="4">
        <f t="shared" si="19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216</v>
      </c>
      <c r="F18" s="7">
        <f t="shared" si="0"/>
        <v>233</v>
      </c>
      <c r="G18" s="29">
        <v>2.63</v>
      </c>
      <c r="H18" s="9">
        <f t="shared" si="1"/>
        <v>126</v>
      </c>
      <c r="I18" s="8"/>
      <c r="J18" s="9">
        <f t="shared" si="2"/>
        <v>0</v>
      </c>
      <c r="K18" s="7"/>
      <c r="L18" s="9">
        <f t="shared" si="3"/>
        <v>0</v>
      </c>
      <c r="M18" s="16">
        <v>0.73</v>
      </c>
      <c r="N18" s="9">
        <f t="shared" si="4"/>
        <v>107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>
        <f t="shared" si="12"/>
        <v>0</v>
      </c>
      <c r="AE18" s="7"/>
      <c r="AF18" s="9">
        <f t="shared" si="13"/>
        <v>0</v>
      </c>
      <c r="AG18" s="8"/>
      <c r="AH18" s="9">
        <f t="shared" si="14"/>
        <v>0</v>
      </c>
      <c r="AI18" s="7"/>
      <c r="AJ18" s="9">
        <f t="shared" si="15"/>
        <v>0</v>
      </c>
      <c r="AK18" s="8"/>
      <c r="AL18" s="9">
        <f t="shared" si="16"/>
        <v>0</v>
      </c>
      <c r="AM18" s="1"/>
      <c r="AN18" s="4">
        <f t="shared" si="17"/>
        <v>0</v>
      </c>
      <c r="AO18" s="1"/>
      <c r="AP18" s="4">
        <f t="shared" si="18"/>
        <v>0</v>
      </c>
      <c r="AQ18" s="1"/>
      <c r="AR18" s="4">
        <f t="shared" si="19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215</v>
      </c>
      <c r="F19" s="7">
        <f t="shared" si="0"/>
        <v>231</v>
      </c>
      <c r="G19" s="29">
        <v>1.1499999999999999</v>
      </c>
      <c r="H19" s="9">
        <f t="shared" si="1"/>
        <v>111</v>
      </c>
      <c r="I19" s="8"/>
      <c r="J19" s="9">
        <f t="shared" si="2"/>
        <v>0</v>
      </c>
      <c r="K19" s="7"/>
      <c r="L19" s="9">
        <f t="shared" si="3"/>
        <v>0</v>
      </c>
      <c r="M19" s="16">
        <v>2.0499999999999998</v>
      </c>
      <c r="N19" s="9">
        <f t="shared" si="4"/>
        <v>120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>
        <f t="shared" si="12"/>
        <v>0</v>
      </c>
      <c r="AE19" s="7"/>
      <c r="AF19" s="9">
        <f t="shared" si="13"/>
        <v>0</v>
      </c>
      <c r="AG19" s="8"/>
      <c r="AH19" s="9">
        <f t="shared" si="14"/>
        <v>0</v>
      </c>
      <c r="AI19" s="7"/>
      <c r="AJ19" s="9">
        <f t="shared" si="15"/>
        <v>0</v>
      </c>
      <c r="AK19" s="8"/>
      <c r="AL19" s="9">
        <f t="shared" si="16"/>
        <v>0</v>
      </c>
      <c r="AM19" s="1"/>
      <c r="AN19" s="4">
        <f t="shared" si="17"/>
        <v>0</v>
      </c>
      <c r="AO19" s="1"/>
      <c r="AP19" s="4">
        <f t="shared" si="18"/>
        <v>0</v>
      </c>
      <c r="AQ19" s="1"/>
      <c r="AR19" s="4">
        <f t="shared" si="19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230</v>
      </c>
      <c r="F20" s="7">
        <f t="shared" si="0"/>
        <v>231</v>
      </c>
      <c r="G20" s="16">
        <v>1.58</v>
      </c>
      <c r="H20" s="9">
        <f t="shared" si="1"/>
        <v>115</v>
      </c>
      <c r="I20" s="8"/>
      <c r="J20" s="9">
        <f t="shared" si="2"/>
        <v>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16">
        <v>1.68</v>
      </c>
      <c r="R20" s="9">
        <f t="shared" si="6"/>
        <v>116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>
        <f t="shared" si="12"/>
        <v>0</v>
      </c>
      <c r="AE20" s="7"/>
      <c r="AF20" s="9">
        <f t="shared" si="13"/>
        <v>0</v>
      </c>
      <c r="AG20" s="8"/>
      <c r="AH20" s="9">
        <f t="shared" si="14"/>
        <v>0</v>
      </c>
      <c r="AI20" s="7"/>
      <c r="AJ20" s="9">
        <f t="shared" si="15"/>
        <v>0</v>
      </c>
      <c r="AK20" s="8"/>
      <c r="AL20" s="9">
        <f t="shared" si="16"/>
        <v>0</v>
      </c>
      <c r="AM20" s="1"/>
      <c r="AN20" s="4">
        <f t="shared" si="17"/>
        <v>0</v>
      </c>
      <c r="AO20" s="1"/>
      <c r="AP20" s="4">
        <f t="shared" si="18"/>
        <v>0</v>
      </c>
      <c r="AQ20" s="1"/>
      <c r="AR20" s="4">
        <f t="shared" si="19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199</v>
      </c>
      <c r="F21" s="7">
        <f t="shared" si="0"/>
        <v>230</v>
      </c>
      <c r="G21" s="16">
        <v>1.33</v>
      </c>
      <c r="H21" s="9">
        <f t="shared" si="1"/>
        <v>113</v>
      </c>
      <c r="I21" s="8"/>
      <c r="J21" s="9">
        <f t="shared" si="2"/>
        <v>0</v>
      </c>
      <c r="K21" s="7"/>
      <c r="L21" s="9">
        <f t="shared" si="3"/>
        <v>0</v>
      </c>
      <c r="M21" s="16">
        <v>1.73</v>
      </c>
      <c r="N21" s="9">
        <f t="shared" si="4"/>
        <v>117</v>
      </c>
      <c r="O21" s="7"/>
      <c r="P21" s="9">
        <f t="shared" si="5"/>
        <v>0</v>
      </c>
      <c r="Q21" s="8"/>
      <c r="R21" s="9">
        <f t="shared" si="6"/>
        <v>0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>
        <f t="shared" si="12"/>
        <v>0</v>
      </c>
      <c r="AE21" s="7"/>
      <c r="AF21" s="9">
        <f t="shared" si="13"/>
        <v>0</v>
      </c>
      <c r="AG21" s="8"/>
      <c r="AH21" s="9">
        <f t="shared" si="14"/>
        <v>0</v>
      </c>
      <c r="AI21" s="7"/>
      <c r="AJ21" s="9">
        <f t="shared" si="15"/>
        <v>0</v>
      </c>
      <c r="AK21" s="8"/>
      <c r="AL21" s="9">
        <f t="shared" si="16"/>
        <v>0</v>
      </c>
      <c r="AM21" s="1"/>
      <c r="AN21" s="4">
        <f t="shared" si="17"/>
        <v>0</v>
      </c>
      <c r="AO21" s="1"/>
      <c r="AP21" s="4">
        <f t="shared" si="18"/>
        <v>0</v>
      </c>
      <c r="AQ21" s="1"/>
      <c r="AR21" s="4">
        <f t="shared" si="19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220</v>
      </c>
      <c r="F22" s="7">
        <f t="shared" si="0"/>
        <v>230</v>
      </c>
      <c r="G22" s="16">
        <v>2.2799999999999998</v>
      </c>
      <c r="H22" s="9">
        <f t="shared" si="1"/>
        <v>122</v>
      </c>
      <c r="I22" s="8"/>
      <c r="J22" s="9">
        <f t="shared" si="2"/>
        <v>0</v>
      </c>
      <c r="K22" s="7"/>
      <c r="L22" s="9">
        <f t="shared" si="3"/>
        <v>0</v>
      </c>
      <c r="M22" s="16">
        <v>0.82</v>
      </c>
      <c r="N22" s="9">
        <f t="shared" si="4"/>
        <v>108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>
        <f t="shared" si="12"/>
        <v>0</v>
      </c>
      <c r="AE22" s="7"/>
      <c r="AF22" s="9">
        <f t="shared" si="13"/>
        <v>0</v>
      </c>
      <c r="AG22" s="8"/>
      <c r="AH22" s="9">
        <f t="shared" si="14"/>
        <v>0</v>
      </c>
      <c r="AI22" s="7"/>
      <c r="AJ22" s="9">
        <f t="shared" si="15"/>
        <v>0</v>
      </c>
      <c r="AK22" s="8"/>
      <c r="AL22" s="9">
        <f t="shared" si="16"/>
        <v>0</v>
      </c>
      <c r="AM22" s="1"/>
      <c r="AN22" s="4">
        <f t="shared" si="17"/>
        <v>0</v>
      </c>
      <c r="AO22" s="1"/>
      <c r="AP22" s="4">
        <f t="shared" si="18"/>
        <v>0</v>
      </c>
      <c r="AQ22" s="1"/>
      <c r="AR22" s="4">
        <f t="shared" si="19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80</v>
      </c>
      <c r="F23" s="7">
        <f t="shared" si="0"/>
        <v>227</v>
      </c>
      <c r="G23" s="8"/>
      <c r="H23" s="9">
        <f t="shared" si="1"/>
        <v>0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2.4</v>
      </c>
      <c r="R23" s="9">
        <f t="shared" si="6"/>
        <v>124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>
        <f t="shared" si="12"/>
        <v>0</v>
      </c>
      <c r="AE23" s="7"/>
      <c r="AF23" s="9">
        <f t="shared" si="13"/>
        <v>0</v>
      </c>
      <c r="AG23" s="16">
        <v>0.36</v>
      </c>
      <c r="AH23" s="9">
        <f t="shared" si="14"/>
        <v>103</v>
      </c>
      <c r="AI23" s="7"/>
      <c r="AJ23" s="9">
        <f t="shared" si="15"/>
        <v>0</v>
      </c>
      <c r="AK23" s="8"/>
      <c r="AL23" s="9">
        <f t="shared" si="16"/>
        <v>0</v>
      </c>
      <c r="AM23" s="1"/>
      <c r="AN23" s="4">
        <f t="shared" si="17"/>
        <v>0</v>
      </c>
      <c r="AO23" s="1"/>
      <c r="AP23" s="4">
        <f t="shared" si="18"/>
        <v>0</v>
      </c>
      <c r="AQ23" s="1"/>
      <c r="AR23" s="4">
        <f t="shared" si="19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214</v>
      </c>
      <c r="F24" s="7">
        <f t="shared" si="0"/>
        <v>219</v>
      </c>
      <c r="G24" s="29">
        <v>1.1100000000000001</v>
      </c>
      <c r="H24" s="9">
        <f t="shared" si="1"/>
        <v>111</v>
      </c>
      <c r="I24" s="8"/>
      <c r="J24" s="9">
        <f t="shared" si="2"/>
        <v>0</v>
      </c>
      <c r="K24" s="7"/>
      <c r="L24" s="9">
        <f t="shared" si="3"/>
        <v>0</v>
      </c>
      <c r="M24" s="16">
        <v>0.82</v>
      </c>
      <c r="N24" s="9">
        <f t="shared" si="4"/>
        <v>108</v>
      </c>
      <c r="O24" s="7"/>
      <c r="P24" s="9">
        <f t="shared" si="5"/>
        <v>0</v>
      </c>
      <c r="Q24" s="8"/>
      <c r="R24" s="9">
        <f t="shared" si="6"/>
        <v>0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>
        <f t="shared" si="12"/>
        <v>0</v>
      </c>
      <c r="AE24" s="7"/>
      <c r="AF24" s="9">
        <f t="shared" si="13"/>
        <v>0</v>
      </c>
      <c r="AG24" s="8"/>
      <c r="AH24" s="9">
        <f t="shared" si="14"/>
        <v>0</v>
      </c>
      <c r="AI24" s="7"/>
      <c r="AJ24" s="9">
        <f t="shared" si="15"/>
        <v>0</v>
      </c>
      <c r="AK24" s="8"/>
      <c r="AL24" s="9">
        <f t="shared" si="16"/>
        <v>0</v>
      </c>
      <c r="AM24" s="1"/>
      <c r="AN24" s="4">
        <f t="shared" si="17"/>
        <v>0</v>
      </c>
      <c r="AO24" s="1"/>
      <c r="AP24" s="4">
        <f t="shared" si="18"/>
        <v>0</v>
      </c>
      <c r="AQ24" s="1"/>
      <c r="AR24" s="4">
        <f t="shared" si="19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222</v>
      </c>
      <c r="F25" s="7">
        <f t="shared" si="0"/>
        <v>217</v>
      </c>
      <c r="G25" s="29">
        <v>1.07</v>
      </c>
      <c r="H25" s="9">
        <f t="shared" si="1"/>
        <v>110</v>
      </c>
      <c r="I25" s="8"/>
      <c r="J25" s="9">
        <f t="shared" si="2"/>
        <v>0</v>
      </c>
      <c r="K25" s="7"/>
      <c r="L25" s="9">
        <f t="shared" si="3"/>
        <v>0</v>
      </c>
      <c r="M25" s="16">
        <v>0.7</v>
      </c>
      <c r="N25" s="9">
        <f t="shared" si="4"/>
        <v>107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>
        <f t="shared" si="12"/>
        <v>0</v>
      </c>
      <c r="AE25" s="7"/>
      <c r="AF25" s="9">
        <f t="shared" si="13"/>
        <v>0</v>
      </c>
      <c r="AG25" s="8"/>
      <c r="AH25" s="9">
        <f t="shared" si="14"/>
        <v>0</v>
      </c>
      <c r="AI25" s="7"/>
      <c r="AJ25" s="9">
        <f t="shared" si="15"/>
        <v>0</v>
      </c>
      <c r="AK25" s="8"/>
      <c r="AL25" s="9">
        <f t="shared" si="16"/>
        <v>0</v>
      </c>
      <c r="AM25" s="1"/>
      <c r="AN25" s="4">
        <f t="shared" si="17"/>
        <v>0</v>
      </c>
      <c r="AO25" s="1"/>
      <c r="AP25" s="4">
        <f t="shared" si="18"/>
        <v>0</v>
      </c>
      <c r="AQ25" s="1"/>
      <c r="AR25" s="4">
        <f t="shared" si="19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191</v>
      </c>
      <c r="F26" s="7">
        <f t="shared" si="0"/>
        <v>216</v>
      </c>
      <c r="G26" s="16">
        <v>0.71</v>
      </c>
      <c r="H26" s="9">
        <f t="shared" si="1"/>
        <v>107</v>
      </c>
      <c r="I26" s="8"/>
      <c r="J26" s="9">
        <f t="shared" si="2"/>
        <v>0</v>
      </c>
      <c r="K26" s="7"/>
      <c r="L26" s="9">
        <f t="shared" si="3"/>
        <v>0</v>
      </c>
      <c r="M26" s="16">
        <v>0.95</v>
      </c>
      <c r="N26" s="9">
        <f t="shared" si="4"/>
        <v>109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>
        <f t="shared" si="12"/>
        <v>0</v>
      </c>
      <c r="AE26" s="7"/>
      <c r="AF26" s="9">
        <f t="shared" si="13"/>
        <v>0</v>
      </c>
      <c r="AG26" s="8"/>
      <c r="AH26" s="9">
        <f t="shared" si="14"/>
        <v>0</v>
      </c>
      <c r="AI26" s="7"/>
      <c r="AJ26" s="9">
        <f t="shared" si="15"/>
        <v>0</v>
      </c>
      <c r="AK26" s="8"/>
      <c r="AL26" s="9">
        <f t="shared" si="16"/>
        <v>0</v>
      </c>
      <c r="AM26" s="1"/>
      <c r="AN26" s="4">
        <f t="shared" si="17"/>
        <v>0</v>
      </c>
      <c r="AO26" s="1"/>
      <c r="AP26" s="4">
        <f t="shared" si="18"/>
        <v>0</v>
      </c>
      <c r="AQ26" s="1"/>
      <c r="AR26" s="4">
        <f t="shared" si="19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208</v>
      </c>
      <c r="F27" s="7">
        <f t="shared" si="0"/>
        <v>214</v>
      </c>
      <c r="G27" s="16">
        <v>0.92</v>
      </c>
      <c r="H27" s="9">
        <f t="shared" si="1"/>
        <v>109</v>
      </c>
      <c r="I27" s="8"/>
      <c r="J27" s="9">
        <f t="shared" si="2"/>
        <v>0</v>
      </c>
      <c r="K27" s="7"/>
      <c r="L27" s="9">
        <f t="shared" si="3"/>
        <v>0</v>
      </c>
      <c r="M27" s="16">
        <v>0.59</v>
      </c>
      <c r="N27" s="9">
        <f t="shared" si="4"/>
        <v>105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>
        <f t="shared" si="12"/>
        <v>0</v>
      </c>
      <c r="AE27" s="7"/>
      <c r="AF27" s="9">
        <f t="shared" si="13"/>
        <v>0</v>
      </c>
      <c r="AG27" s="8"/>
      <c r="AH27" s="9">
        <f t="shared" si="14"/>
        <v>0</v>
      </c>
      <c r="AI27" s="7"/>
      <c r="AJ27" s="9">
        <f t="shared" si="15"/>
        <v>0</v>
      </c>
      <c r="AK27" s="8"/>
      <c r="AL27" s="9">
        <f t="shared" si="16"/>
        <v>0</v>
      </c>
      <c r="AM27" s="1"/>
      <c r="AN27" s="4">
        <f t="shared" si="17"/>
        <v>0</v>
      </c>
      <c r="AO27" s="1"/>
      <c r="AP27" s="4">
        <f t="shared" si="18"/>
        <v>0</v>
      </c>
      <c r="AQ27" s="1"/>
      <c r="AR27" s="4">
        <f t="shared" si="19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83</v>
      </c>
      <c r="F28" s="7">
        <f t="shared" si="0"/>
        <v>171</v>
      </c>
      <c r="G28" s="16">
        <v>7.15</v>
      </c>
      <c r="H28" s="9">
        <f t="shared" si="1"/>
        <v>171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8"/>
      <c r="R28" s="9">
        <f t="shared" si="6"/>
        <v>0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>
        <f t="shared" si="12"/>
        <v>0</v>
      </c>
      <c r="AE28" s="7"/>
      <c r="AF28" s="9">
        <f t="shared" si="13"/>
        <v>0</v>
      </c>
      <c r="AG28" s="8"/>
      <c r="AH28" s="9">
        <f t="shared" si="14"/>
        <v>0</v>
      </c>
      <c r="AI28" s="7"/>
      <c r="AJ28" s="9">
        <f t="shared" si="15"/>
        <v>0</v>
      </c>
      <c r="AK28" s="8"/>
      <c r="AL28" s="9">
        <f t="shared" si="16"/>
        <v>0</v>
      </c>
      <c r="AM28" s="1"/>
      <c r="AN28" s="4">
        <f t="shared" si="17"/>
        <v>0</v>
      </c>
      <c r="AO28" s="1"/>
      <c r="AP28" s="4">
        <f t="shared" si="18"/>
        <v>0</v>
      </c>
      <c r="AQ28" s="1"/>
      <c r="AR28" s="4">
        <f t="shared" si="19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195</v>
      </c>
      <c r="F29" s="7">
        <f t="shared" si="0"/>
        <v>148</v>
      </c>
      <c r="G29" s="16">
        <v>4.84</v>
      </c>
      <c r="H29" s="9">
        <f t="shared" si="1"/>
        <v>148</v>
      </c>
      <c r="I29" s="8"/>
      <c r="J29" s="9">
        <f t="shared" si="2"/>
        <v>0</v>
      </c>
      <c r="K29" s="7"/>
      <c r="L29" s="9">
        <f t="shared" si="3"/>
        <v>0</v>
      </c>
      <c r="M29" s="8"/>
      <c r="N29" s="9">
        <f t="shared" si="4"/>
        <v>0</v>
      </c>
      <c r="O29" s="7"/>
      <c r="P29" s="9">
        <f t="shared" si="5"/>
        <v>0</v>
      </c>
      <c r="Q29" s="8"/>
      <c r="R29" s="9">
        <f t="shared" si="6"/>
        <v>0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>
        <f t="shared" si="12"/>
        <v>0</v>
      </c>
      <c r="AE29" s="7"/>
      <c r="AF29" s="9">
        <f t="shared" si="13"/>
        <v>0</v>
      </c>
      <c r="AG29" s="8"/>
      <c r="AH29" s="9">
        <f t="shared" si="14"/>
        <v>0</v>
      </c>
      <c r="AI29" s="7"/>
      <c r="AJ29" s="9">
        <f t="shared" si="15"/>
        <v>0</v>
      </c>
      <c r="AK29" s="8"/>
      <c r="AL29" s="9">
        <f t="shared" si="16"/>
        <v>0</v>
      </c>
      <c r="AM29" s="1"/>
      <c r="AN29" s="4">
        <f t="shared" si="17"/>
        <v>0</v>
      </c>
      <c r="AO29" s="1"/>
      <c r="AP29" s="4">
        <f t="shared" si="18"/>
        <v>0</v>
      </c>
      <c r="AQ29" s="1"/>
      <c r="AR29" s="4">
        <f t="shared" si="19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190</v>
      </c>
      <c r="F30" s="7">
        <f t="shared" si="0"/>
        <v>135</v>
      </c>
      <c r="G30" s="16">
        <v>3.58</v>
      </c>
      <c r="H30" s="9">
        <f t="shared" si="1"/>
        <v>135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8"/>
      <c r="R30" s="9">
        <f t="shared" si="6"/>
        <v>0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>
        <f t="shared" si="12"/>
        <v>0</v>
      </c>
      <c r="AE30" s="7"/>
      <c r="AF30" s="9">
        <f t="shared" si="13"/>
        <v>0</v>
      </c>
      <c r="AG30" s="8"/>
      <c r="AH30" s="9">
        <f t="shared" si="14"/>
        <v>0</v>
      </c>
      <c r="AI30" s="7"/>
      <c r="AJ30" s="9">
        <f t="shared" si="15"/>
        <v>0</v>
      </c>
      <c r="AK30" s="8"/>
      <c r="AL30" s="9">
        <f t="shared" si="16"/>
        <v>0</v>
      </c>
      <c r="AM30" s="1"/>
      <c r="AN30" s="4">
        <f t="shared" si="17"/>
        <v>0</v>
      </c>
      <c r="AO30" s="1"/>
      <c r="AP30" s="4">
        <f t="shared" si="18"/>
        <v>0</v>
      </c>
      <c r="AQ30" s="1"/>
      <c r="AR30" s="4">
        <f t="shared" si="19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188</v>
      </c>
      <c r="F31" s="7">
        <f t="shared" si="0"/>
        <v>130</v>
      </c>
      <c r="G31" s="16">
        <v>3.08</v>
      </c>
      <c r="H31" s="9">
        <f t="shared" si="1"/>
        <v>130</v>
      </c>
      <c r="I31" s="8"/>
      <c r="J31" s="9">
        <f t="shared" si="2"/>
        <v>0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>
        <f t="shared" si="12"/>
        <v>0</v>
      </c>
      <c r="AE31" s="7"/>
      <c r="AF31" s="9">
        <f t="shared" si="13"/>
        <v>0</v>
      </c>
      <c r="AG31" s="8"/>
      <c r="AH31" s="9">
        <f t="shared" si="14"/>
        <v>0</v>
      </c>
      <c r="AI31" s="7"/>
      <c r="AJ31" s="9">
        <f t="shared" si="15"/>
        <v>0</v>
      </c>
      <c r="AK31" s="8"/>
      <c r="AL31" s="9">
        <f t="shared" si="16"/>
        <v>0</v>
      </c>
      <c r="AM31" s="1"/>
      <c r="AN31" s="4">
        <f t="shared" si="17"/>
        <v>0</v>
      </c>
      <c r="AO31" s="1"/>
      <c r="AP31" s="4">
        <f t="shared" si="18"/>
        <v>0</v>
      </c>
      <c r="AQ31" s="1"/>
      <c r="AR31" s="4">
        <f t="shared" si="19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209</v>
      </c>
      <c r="F32" s="7">
        <f t="shared" si="0"/>
        <v>122</v>
      </c>
      <c r="G32" s="16">
        <v>2.2200000000000002</v>
      </c>
      <c r="H32" s="9">
        <f t="shared" si="1"/>
        <v>122</v>
      </c>
      <c r="I32" s="8"/>
      <c r="J32" s="9">
        <f t="shared" si="2"/>
        <v>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>
        <f t="shared" si="12"/>
        <v>0</v>
      </c>
      <c r="AE32" s="7"/>
      <c r="AF32" s="9">
        <f t="shared" si="13"/>
        <v>0</v>
      </c>
      <c r="AG32" s="8"/>
      <c r="AH32" s="9">
        <f t="shared" si="14"/>
        <v>0</v>
      </c>
      <c r="AI32" s="7"/>
      <c r="AJ32" s="9">
        <f t="shared" si="15"/>
        <v>0</v>
      </c>
      <c r="AK32" s="8"/>
      <c r="AL32" s="9">
        <f t="shared" si="16"/>
        <v>0</v>
      </c>
      <c r="AM32" s="1"/>
      <c r="AN32" s="4">
        <f t="shared" si="17"/>
        <v>0</v>
      </c>
      <c r="AO32" s="1"/>
      <c r="AP32" s="4">
        <f t="shared" si="18"/>
        <v>0</v>
      </c>
      <c r="AQ32" s="1"/>
      <c r="AR32" s="4">
        <f t="shared" si="19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">
        <v>223</v>
      </c>
      <c r="F33" s="7">
        <f t="shared" si="0"/>
        <v>120</v>
      </c>
      <c r="G33" s="29">
        <v>2.09</v>
      </c>
      <c r="H33" s="9">
        <f t="shared" si="1"/>
        <v>120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8"/>
      <c r="R33" s="9">
        <f t="shared" si="6"/>
        <v>0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>
        <f t="shared" si="12"/>
        <v>0</v>
      </c>
      <c r="AE33" s="7"/>
      <c r="AF33" s="9">
        <f t="shared" si="13"/>
        <v>0</v>
      </c>
      <c r="AG33" s="8"/>
      <c r="AH33" s="9">
        <f t="shared" si="14"/>
        <v>0</v>
      </c>
      <c r="AI33" s="7"/>
      <c r="AJ33" s="9">
        <f t="shared" si="15"/>
        <v>0</v>
      </c>
      <c r="AK33" s="8"/>
      <c r="AL33" s="9">
        <f t="shared" si="16"/>
        <v>0</v>
      </c>
      <c r="AM33" s="1"/>
      <c r="AN33" s="4">
        <f t="shared" si="17"/>
        <v>0</v>
      </c>
      <c r="AO33" s="1"/>
      <c r="AP33" s="4">
        <f t="shared" si="18"/>
        <v>0</v>
      </c>
      <c r="AQ33" s="1"/>
      <c r="AR33" s="4">
        <f t="shared" si="19"/>
        <v>0</v>
      </c>
      <c r="AS33" s="1"/>
    </row>
    <row r="34" spans="3:45" ht="15.75" x14ac:dyDescent="0.25">
      <c r="E34" s="5" t="s">
        <v>229</v>
      </c>
      <c r="F34" s="7">
        <f t="shared" si="0"/>
        <v>120</v>
      </c>
      <c r="G34" s="16">
        <v>2.09</v>
      </c>
      <c r="H34" s="9">
        <f t="shared" si="1"/>
        <v>120</v>
      </c>
      <c r="I34" s="8"/>
      <c r="J34" s="9">
        <f t="shared" si="2"/>
        <v>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>
        <f t="shared" si="12"/>
        <v>0</v>
      </c>
      <c r="AE34" s="7"/>
      <c r="AF34" s="9">
        <f t="shared" si="13"/>
        <v>0</v>
      </c>
      <c r="AG34" s="8"/>
      <c r="AH34" s="9">
        <f t="shared" si="14"/>
        <v>0</v>
      </c>
      <c r="AI34" s="7"/>
      <c r="AJ34" s="9">
        <f t="shared" si="15"/>
        <v>0</v>
      </c>
      <c r="AK34" s="8"/>
      <c r="AL34" s="9">
        <f t="shared" si="16"/>
        <v>0</v>
      </c>
    </row>
    <row r="35" spans="3:45" ht="15.75" x14ac:dyDescent="0.25">
      <c r="E35" s="5" t="s">
        <v>207</v>
      </c>
      <c r="F35" s="7">
        <f t="shared" si="0"/>
        <v>119</v>
      </c>
      <c r="G35" s="16">
        <v>1.97</v>
      </c>
      <c r="H35" s="9">
        <f t="shared" si="1"/>
        <v>119</v>
      </c>
      <c r="I35" s="8"/>
      <c r="J35" s="9">
        <f t="shared" si="2"/>
        <v>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>
        <f t="shared" si="12"/>
        <v>0</v>
      </c>
      <c r="AE35" s="7"/>
      <c r="AF35" s="9">
        <f t="shared" si="13"/>
        <v>0</v>
      </c>
      <c r="AG35" s="8"/>
      <c r="AH35" s="9">
        <f t="shared" si="14"/>
        <v>0</v>
      </c>
      <c r="AI35" s="7"/>
      <c r="AJ35" s="9">
        <f t="shared" si="15"/>
        <v>0</v>
      </c>
      <c r="AK35" s="8"/>
      <c r="AL35" s="9">
        <f t="shared" si="16"/>
        <v>0</v>
      </c>
    </row>
    <row r="36" spans="3:45" ht="15.75" x14ac:dyDescent="0.25">
      <c r="E36" s="5" t="s">
        <v>228</v>
      </c>
      <c r="F36" s="7">
        <f t="shared" ref="F36:F65" si="20">SUM(H36,J36,L36,N36,P36,R36,T36,V36,X36,Z36,AB36,AD36,AF36,AH36,AJ36,AL36,AN36,AP36,AR36)</f>
        <v>119</v>
      </c>
      <c r="G36" s="8"/>
      <c r="H36" s="9">
        <f t="shared" ref="H36:H65" si="21">IF(G36="", 0, IF(G36&lt;0.1, -100, IF(G36&lt;0.1, 0, 100 + INT(MIN(G36, 8) * 10))))</f>
        <v>0</v>
      </c>
      <c r="I36" s="8"/>
      <c r="J36" s="9">
        <f t="shared" ref="J36:J65" si="22">IF(I36="", 0, IF(I36&lt;0.1, -100, IF(I36&lt;0.1, 0, 100 + INT(MIN(I36, 8) * 10))))</f>
        <v>0</v>
      </c>
      <c r="K36" s="7"/>
      <c r="L36" s="9">
        <f t="shared" ref="L36:L65" si="23">IF(K36="", 0, IF(K36&lt;0.4, -100, IF(K36&lt;0.5, 0, 100 + INT(MIN(K36, 8) * 10))))</f>
        <v>0</v>
      </c>
      <c r="M36" s="16">
        <v>1.94</v>
      </c>
      <c r="N36" s="9">
        <f t="shared" ref="N36:N65" si="24">IF(M36="", 0, IF(M36&lt;0.1, -100, IF(M36&lt;0.1, 0, 100 + INT(MIN(M36, 8) * 10))))</f>
        <v>119</v>
      </c>
      <c r="O36" s="7"/>
      <c r="P36" s="9">
        <f t="shared" ref="P36:P65" si="25">IF(O36="", 0, IF(O36&lt;0.4, -100, IF(O36&lt;0.5, 0, 100 + INT(MIN(O36, 8) * 10))))</f>
        <v>0</v>
      </c>
      <c r="Q36" s="8"/>
      <c r="R36" s="9">
        <f t="shared" ref="R36:R65" si="26">IF(Q36="", 0, IF(Q36&lt;0.1, -100, IF(Q36&lt;0.1, 0, 100 + INT(MIN(Q36, 8) * 10))))</f>
        <v>0</v>
      </c>
      <c r="S36" s="7"/>
      <c r="T36" s="9">
        <f t="shared" ref="T36:T65" si="27">IF(S36="", 0, IF(S36&lt;0.4, -100, IF(S36&lt;0.5, 0, 100 + INT(MIN(S36, 8) * 10))))</f>
        <v>0</v>
      </c>
      <c r="U36" s="8"/>
      <c r="V36" s="9">
        <f t="shared" ref="V36:V65" si="28">IF(U36="", 0, IF(U36&lt;0.1, -100, IF(U36&lt;0.1, 0, 100 + INT(MIN(U36, 8) * 10))))</f>
        <v>0</v>
      </c>
      <c r="W36" s="7"/>
      <c r="X36" s="9">
        <f t="shared" ref="X36:X65" si="29">IF(W36="", 0, IF(W36&lt;0.4, -100, IF(W36&lt;0.5, 0, 100 + INT(MIN(W36, 8) * 10))))</f>
        <v>0</v>
      </c>
      <c r="Y36" s="8"/>
      <c r="Z36" s="9">
        <f t="shared" ref="Z36:Z65" si="30">IF(Y36="", 0, IF(Y36&lt;0.4, -100, IF(Y36&lt;0.5, 0, 100 + INT(MIN(Y36, 8) * 10))))</f>
        <v>0</v>
      </c>
      <c r="AA36" s="7"/>
      <c r="AB36" s="9">
        <f t="shared" ref="AB36:AB65" si="31">IF(AA36="", 0, IF(AA36&lt;0.4, -100, IF(AA36&lt;0.5, 0, 100 + INT(MIN(AA36, 8) * 10))))</f>
        <v>0</v>
      </c>
      <c r="AC36" s="8"/>
      <c r="AD36" s="9">
        <f t="shared" ref="AD36:AD65" si="32">IF(AC36="", 0, IF(AC36&lt;0.1, -100, IF(AC36&lt;0.1, 0, 100 + INT(MIN(AC36, 8) * 10))))</f>
        <v>0</v>
      </c>
      <c r="AE36" s="7"/>
      <c r="AF36" s="9">
        <f t="shared" ref="AF36:AF65" si="33">IF(AE36="", 0, IF(AE36&lt;0.4, -100, IF(AE36&lt;0.5, 0, 100 + INT(MIN(AE36, 8) * 10))))</f>
        <v>0</v>
      </c>
      <c r="AG36" s="8"/>
      <c r="AH36" s="9">
        <f t="shared" ref="AH36:AH65" si="34">IF(AG36="", 0, IF(AG36&lt;0.1, -100, IF(AG36&lt;0.1, 0, 100 + INT(MIN(AG36, 8) * 10))))</f>
        <v>0</v>
      </c>
      <c r="AI36" s="7"/>
      <c r="AJ36" s="9">
        <f t="shared" ref="AJ36:AJ65" si="35">IF(AI36="", 0, IF(AI36&lt;0.4, -100, IF(AI36&lt;0.5, 0, 100 + INT(MIN(AI36, 8) * 10))))</f>
        <v>0</v>
      </c>
      <c r="AK36" s="8"/>
      <c r="AL36" s="9">
        <f t="shared" ref="AL36:AL65" si="36">IF(AK36="", 0, IF(AK36&lt;0.1, -100, IF(AK36&lt;0.1, 0, 100 + INT(MIN(AK36, 8) * 10))))</f>
        <v>0</v>
      </c>
    </row>
    <row r="37" spans="3:45" ht="15.75" x14ac:dyDescent="0.25">
      <c r="E37" s="5" t="s">
        <v>205</v>
      </c>
      <c r="F37" s="7">
        <f t="shared" si="20"/>
        <v>118</v>
      </c>
      <c r="G37" s="16">
        <v>1.85</v>
      </c>
      <c r="H37" s="9">
        <f t="shared" si="21"/>
        <v>118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 t="s">
        <v>127</v>
      </c>
      <c r="F38" s="7">
        <f t="shared" si="20"/>
        <v>118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16">
        <v>1.8</v>
      </c>
      <c r="N38" s="9">
        <f t="shared" si="24"/>
        <v>118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 t="s">
        <v>130</v>
      </c>
      <c r="F39" s="7">
        <f t="shared" si="20"/>
        <v>118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16">
        <v>1.88</v>
      </c>
      <c r="N39" s="9">
        <f t="shared" si="24"/>
        <v>118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 t="s">
        <v>194</v>
      </c>
      <c r="F40" s="7">
        <f t="shared" si="20"/>
        <v>117</v>
      </c>
      <c r="G40" s="16">
        <v>1.74</v>
      </c>
      <c r="H40" s="9">
        <f t="shared" si="21"/>
        <v>117</v>
      </c>
      <c r="I40" s="8"/>
      <c r="J40" s="9">
        <f t="shared" si="22"/>
        <v>0</v>
      </c>
      <c r="K40" s="7"/>
      <c r="L40" s="9">
        <f t="shared" si="23"/>
        <v>0</v>
      </c>
      <c r="M40" s="8"/>
      <c r="N40" s="9">
        <f t="shared" si="24"/>
        <v>0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 t="s">
        <v>212</v>
      </c>
      <c r="F41" s="7">
        <f t="shared" si="20"/>
        <v>117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16">
        <v>1.74</v>
      </c>
      <c r="R41" s="9">
        <f t="shared" si="26"/>
        <v>117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 t="s">
        <v>196</v>
      </c>
      <c r="F42" s="7">
        <f t="shared" si="20"/>
        <v>116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16">
        <v>1.67</v>
      </c>
      <c r="N42" s="9">
        <f t="shared" si="24"/>
        <v>116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 t="s">
        <v>231</v>
      </c>
      <c r="F43" s="7">
        <f t="shared" si="20"/>
        <v>115</v>
      </c>
      <c r="G43" s="30">
        <v>1.58</v>
      </c>
      <c r="H43" s="9">
        <f t="shared" si="21"/>
        <v>115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 t="s">
        <v>157</v>
      </c>
      <c r="F44" s="7">
        <f t="shared" si="20"/>
        <v>114</v>
      </c>
      <c r="G44" s="31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29">
        <v>1.45</v>
      </c>
      <c r="N44" s="9">
        <f t="shared" si="24"/>
        <v>114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 t="s">
        <v>201</v>
      </c>
      <c r="F45" s="7">
        <f t="shared" si="20"/>
        <v>113</v>
      </c>
      <c r="G45" s="30">
        <v>1.33</v>
      </c>
      <c r="H45" s="9">
        <f t="shared" si="21"/>
        <v>113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 t="s">
        <v>197</v>
      </c>
      <c r="F46" s="7">
        <f t="shared" si="20"/>
        <v>112</v>
      </c>
      <c r="G46" s="30">
        <v>1.24</v>
      </c>
      <c r="H46" s="9">
        <f t="shared" si="21"/>
        <v>112</v>
      </c>
      <c r="I46" s="8"/>
      <c r="J46" s="9">
        <f t="shared" si="22"/>
        <v>0</v>
      </c>
      <c r="K46" s="7"/>
      <c r="L46" s="9">
        <f t="shared" si="23"/>
        <v>0</v>
      </c>
      <c r="M46" s="8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 t="s">
        <v>210</v>
      </c>
      <c r="F47" s="7">
        <f t="shared" si="20"/>
        <v>112</v>
      </c>
      <c r="G47" s="30">
        <v>1.24</v>
      </c>
      <c r="H47" s="9">
        <f t="shared" si="21"/>
        <v>112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 t="s">
        <v>198</v>
      </c>
      <c r="F48" s="7">
        <f t="shared" si="20"/>
        <v>110</v>
      </c>
      <c r="G48" s="16">
        <v>1.03</v>
      </c>
      <c r="H48" s="9">
        <f t="shared" si="21"/>
        <v>110</v>
      </c>
      <c r="I48" s="8"/>
      <c r="J48" s="9">
        <f t="shared" si="22"/>
        <v>0</v>
      </c>
      <c r="K48" s="7"/>
      <c r="L48" s="9">
        <f t="shared" si="23"/>
        <v>0</v>
      </c>
      <c r="M48" s="31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 t="s">
        <v>225</v>
      </c>
      <c r="F49" s="7">
        <f t="shared" si="20"/>
        <v>110</v>
      </c>
      <c r="G49" s="16">
        <v>1.03</v>
      </c>
      <c r="H49" s="9">
        <f t="shared" si="21"/>
        <v>110</v>
      </c>
      <c r="I49" s="8"/>
      <c r="J49" s="9">
        <f t="shared" si="22"/>
        <v>0</v>
      </c>
      <c r="K49" s="7"/>
      <c r="L49" s="9">
        <f t="shared" si="23"/>
        <v>0</v>
      </c>
      <c r="M49" s="31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 t="s">
        <v>211</v>
      </c>
      <c r="F50" s="7">
        <f t="shared" si="20"/>
        <v>109</v>
      </c>
      <c r="G50" s="16">
        <v>0.92</v>
      </c>
      <c r="H50" s="9">
        <f t="shared" si="21"/>
        <v>109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8"/>
      <c r="R50" s="9">
        <f t="shared" si="26"/>
        <v>0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 t="s">
        <v>189</v>
      </c>
      <c r="F51" s="7">
        <f t="shared" si="20"/>
        <v>108</v>
      </c>
      <c r="G51" s="16">
        <v>0.85</v>
      </c>
      <c r="H51" s="9">
        <f t="shared" si="21"/>
        <v>108</v>
      </c>
      <c r="I51" s="8"/>
      <c r="J51" s="9">
        <f t="shared" si="22"/>
        <v>0</v>
      </c>
      <c r="K51" s="7"/>
      <c r="L51" s="9">
        <f t="shared" si="23"/>
        <v>0</v>
      </c>
      <c r="M51" s="31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 t="s">
        <v>202</v>
      </c>
      <c r="F52" s="7">
        <f t="shared" si="20"/>
        <v>108</v>
      </c>
      <c r="G52" s="16">
        <v>0.88</v>
      </c>
      <c r="H52" s="9">
        <f t="shared" si="21"/>
        <v>108</v>
      </c>
      <c r="I52" s="8"/>
      <c r="J52" s="9">
        <f t="shared" si="22"/>
        <v>0</v>
      </c>
      <c r="K52" s="7"/>
      <c r="L52" s="9">
        <f t="shared" si="23"/>
        <v>0</v>
      </c>
      <c r="M52" s="31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 t="s">
        <v>203</v>
      </c>
      <c r="F53" s="7">
        <f t="shared" si="20"/>
        <v>108</v>
      </c>
      <c r="G53" s="16">
        <v>0.81</v>
      </c>
      <c r="H53" s="9">
        <f t="shared" si="21"/>
        <v>108</v>
      </c>
      <c r="I53" s="8"/>
      <c r="J53" s="9">
        <f t="shared" si="22"/>
        <v>0</v>
      </c>
      <c r="K53" s="7"/>
      <c r="L53" s="9">
        <f t="shared" si="23"/>
        <v>0</v>
      </c>
      <c r="M53" s="31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 t="s">
        <v>221</v>
      </c>
      <c r="F54" s="7">
        <f t="shared" si="20"/>
        <v>108</v>
      </c>
      <c r="G54" s="31"/>
      <c r="H54" s="9">
        <f t="shared" si="21"/>
        <v>0</v>
      </c>
      <c r="I54" s="8"/>
      <c r="J54" s="9">
        <f t="shared" si="22"/>
        <v>0</v>
      </c>
      <c r="K54" s="7"/>
      <c r="L54" s="9">
        <f t="shared" si="23"/>
        <v>0</v>
      </c>
      <c r="M54" s="29">
        <v>0.86</v>
      </c>
      <c r="N54" s="9">
        <f t="shared" si="24"/>
        <v>108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 t="s">
        <v>192</v>
      </c>
      <c r="F55" s="7">
        <f t="shared" si="20"/>
        <v>107</v>
      </c>
      <c r="G55" s="30">
        <v>0.78</v>
      </c>
      <c r="H55" s="9">
        <f t="shared" si="21"/>
        <v>107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 t="s">
        <v>200</v>
      </c>
      <c r="F56" s="7">
        <f t="shared" si="20"/>
        <v>107</v>
      </c>
      <c r="G56" s="30">
        <v>0.78</v>
      </c>
      <c r="H56" s="9">
        <f t="shared" si="21"/>
        <v>107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 t="s">
        <v>206</v>
      </c>
      <c r="F57" s="7">
        <f t="shared" si="20"/>
        <v>107</v>
      </c>
      <c r="G57" s="16">
        <v>0.75</v>
      </c>
      <c r="H57" s="9">
        <f t="shared" si="21"/>
        <v>107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 t="s">
        <v>213</v>
      </c>
      <c r="F58" s="7">
        <f t="shared" si="20"/>
        <v>107</v>
      </c>
      <c r="G58" s="29">
        <v>0.78</v>
      </c>
      <c r="H58" s="9">
        <f t="shared" si="21"/>
        <v>107</v>
      </c>
      <c r="I58" s="8"/>
      <c r="J58" s="9">
        <f t="shared" si="22"/>
        <v>0</v>
      </c>
      <c r="K58" s="7"/>
      <c r="L58" s="9">
        <f t="shared" si="23"/>
        <v>0</v>
      </c>
      <c r="M58" s="8"/>
      <c r="N58" s="9">
        <f t="shared" si="24"/>
        <v>0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 t="s">
        <v>224</v>
      </c>
      <c r="F59" s="7">
        <f t="shared" si="20"/>
        <v>107</v>
      </c>
      <c r="G59" s="29">
        <v>0.75</v>
      </c>
      <c r="H59" s="9">
        <f t="shared" si="21"/>
        <v>107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 t="s">
        <v>217</v>
      </c>
      <c r="F60" s="7">
        <f t="shared" si="20"/>
        <v>106</v>
      </c>
      <c r="G60" s="29">
        <v>0.65</v>
      </c>
      <c r="H60" s="9">
        <f t="shared" si="21"/>
        <v>106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 t="s">
        <v>232</v>
      </c>
      <c r="F61" s="7">
        <f t="shared" si="20"/>
        <v>106</v>
      </c>
      <c r="G61" s="8"/>
      <c r="H61" s="9">
        <f t="shared" si="21"/>
        <v>0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16">
        <v>0.62</v>
      </c>
      <c r="R61" s="9">
        <f t="shared" si="26"/>
        <v>106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 t="s">
        <v>81</v>
      </c>
      <c r="F62" s="7">
        <f t="shared" si="20"/>
        <v>103</v>
      </c>
      <c r="G62" s="8"/>
      <c r="H62" s="9">
        <f t="shared" si="21"/>
        <v>0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16">
        <v>0.31</v>
      </c>
      <c r="AH62" s="9">
        <f t="shared" si="34"/>
        <v>103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 t="s">
        <v>122</v>
      </c>
      <c r="F63" s="7">
        <f t="shared" si="20"/>
        <v>103</v>
      </c>
      <c r="G63" s="8"/>
      <c r="H63" s="9">
        <f t="shared" si="21"/>
        <v>0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16">
        <v>0.37</v>
      </c>
      <c r="AH63" s="9">
        <f t="shared" si="34"/>
        <v>103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 t="s">
        <v>218</v>
      </c>
      <c r="F64" s="7">
        <f t="shared" si="20"/>
        <v>103</v>
      </c>
      <c r="G64" s="8"/>
      <c r="H64" s="9">
        <f t="shared" si="21"/>
        <v>0</v>
      </c>
      <c r="I64" s="8"/>
      <c r="J64" s="9">
        <f t="shared" si="22"/>
        <v>0</v>
      </c>
      <c r="K64" s="7"/>
      <c r="L64" s="9">
        <f t="shared" si="23"/>
        <v>0</v>
      </c>
      <c r="M64" s="29">
        <v>0.32</v>
      </c>
      <c r="N64" s="9">
        <f t="shared" si="24"/>
        <v>103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 t="s">
        <v>219</v>
      </c>
      <c r="F65" s="7">
        <f t="shared" si="20"/>
        <v>103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29">
        <v>0.32</v>
      </c>
      <c r="N65" s="9">
        <f t="shared" si="24"/>
        <v>103</v>
      </c>
      <c r="O65" s="7"/>
      <c r="P65" s="9">
        <f t="shared" si="25"/>
        <v>0</v>
      </c>
      <c r="Q65" s="8"/>
      <c r="R65" s="9">
        <f t="shared" si="26"/>
        <v>0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 t="str">
        <f t="shared" ref="E66:E80" si="37">IF(A66&gt;0,CONCATENATE(C66," &amp; ",D66),"")</f>
        <v/>
      </c>
      <c r="F66" s="7">
        <f t="shared" ref="F66:F80" si="38">SUM(H66,J66,L66,N66,P66,R66,T66,V66,X66,Z66,AB66,AD66,AF66,AH66,AJ66,AL66,AN66,AP66,AR66)</f>
        <v>0</v>
      </c>
      <c r="G66" s="8"/>
      <c r="H66" s="9">
        <f t="shared" ref="H66:H80" si="39">IF(G66="", 0, IF(G66&lt;0.1, -100, IF(G66&lt;0.1, 0, 100 + INT(MIN(G66, 8) * 10))))</f>
        <v>0</v>
      </c>
      <c r="I66" s="8"/>
      <c r="J66" s="9">
        <f t="shared" ref="J66:J80" si="40">IF(I66="", 0, IF(I66&lt;0.1, -100, IF(I66&lt;0.1, 0, 100 + INT(MIN(I66, 8) * 10))))</f>
        <v>0</v>
      </c>
      <c r="K66" s="7"/>
      <c r="L66" s="9">
        <f t="shared" ref="L66:L80" si="41">IF(K66="", 0, IF(K66&lt;0.4, -100, IF(K66&lt;0.5, 0, 100 + INT(MIN(K66, 8) * 10))))</f>
        <v>0</v>
      </c>
      <c r="M66" s="8"/>
      <c r="N66" s="9">
        <f t="shared" ref="N66:N80" si="42">IF(M66="", 0, IF(M66&lt;0.1, -100, IF(M66&lt;0.1, 0, 100 + INT(MIN(M66, 8) * 10))))</f>
        <v>0</v>
      </c>
      <c r="O66" s="7"/>
      <c r="P66" s="9">
        <f t="shared" ref="P66:P80" si="43">IF(O66="", 0, IF(O66&lt;0.4, -100, IF(O66&lt;0.5, 0, 100 + INT(MIN(O66, 8) * 10))))</f>
        <v>0</v>
      </c>
      <c r="Q66" s="8"/>
      <c r="R66" s="9">
        <f t="shared" ref="R66:R80" si="44">IF(Q66="", 0, IF(Q66&lt;0.1, -100, IF(Q66&lt;0.1, 0, 100 + INT(MIN(Q66, 8) * 10))))</f>
        <v>0</v>
      </c>
      <c r="S66" s="7"/>
      <c r="T66" s="9">
        <f t="shared" ref="T66:T80" si="45">IF(S66="", 0, IF(S66&lt;0.4, -100, IF(S66&lt;0.5, 0, 100 + INT(MIN(S66, 8) * 10))))</f>
        <v>0</v>
      </c>
      <c r="U66" s="8"/>
      <c r="V66" s="9">
        <f t="shared" ref="V66:V80" si="46">IF(U66="", 0, IF(U66&lt;0.1, -100, IF(U66&lt;0.1, 0, 100 + INT(MIN(U66, 8) * 10))))</f>
        <v>0</v>
      </c>
      <c r="W66" s="7"/>
      <c r="X66" s="9">
        <f t="shared" ref="X66:X80" si="47">IF(W66="", 0, IF(W66&lt;0.4, -100, IF(W66&lt;0.5, 0, 100 + INT(MIN(W66, 8) * 10))))</f>
        <v>0</v>
      </c>
      <c r="Y66" s="8"/>
      <c r="Z66" s="9">
        <f t="shared" ref="Z66:Z80" si="48">IF(Y66="", 0, IF(Y66&lt;0.4, -100, IF(Y66&lt;0.5, 0, 100 + INT(MIN(Y66, 8) * 10))))</f>
        <v>0</v>
      </c>
      <c r="AA66" s="7"/>
      <c r="AB66" s="9">
        <f t="shared" ref="AB66:AB80" si="49">IF(AA66="", 0, IF(AA66&lt;0.4, -100, IF(AA66&lt;0.5, 0, 100 + INT(MIN(AA66, 8) * 10))))</f>
        <v>0</v>
      </c>
      <c r="AC66" s="8"/>
      <c r="AD66" s="9">
        <f t="shared" ref="AD66:AD80" si="50">IF(AC66="", 0, IF(AC66&lt;0.1, -100, IF(AC66&lt;0.1, 0, 100 + INT(MIN(AC66, 8) * 10))))</f>
        <v>0</v>
      </c>
      <c r="AE66" s="7"/>
      <c r="AF66" s="9">
        <f t="shared" ref="AF66:AF80" si="51">IF(AE66="", 0, IF(AE66&lt;0.4, -100, IF(AE66&lt;0.5, 0, 100 + INT(MIN(AE66, 8) * 10))))</f>
        <v>0</v>
      </c>
      <c r="AG66" s="8"/>
      <c r="AH66" s="9">
        <f t="shared" ref="AH66:AH80" si="52">IF(AG66="", 0, IF(AG66&lt;0.1, -100, IF(AG66&lt;0.1, 0, 100 + INT(MIN(AG66, 8) * 10))))</f>
        <v>0</v>
      </c>
      <c r="AI66" s="7"/>
      <c r="AJ66" s="9">
        <f t="shared" ref="AJ66:AJ80" si="53">IF(AI66="", 0, IF(AI66&lt;0.4, -100, IF(AI66&lt;0.5, 0, 100 + INT(MIN(AI66, 8) * 10))))</f>
        <v>0</v>
      </c>
      <c r="AK66" s="8"/>
      <c r="AL66" s="9">
        <f t="shared" ref="AL66:AL80" si="54">IF(AK66="", 0, IF(AK66&lt;0.1, -100, IF(AK66&lt;0.1, 0, 100 + INT(MIN(AK66, 8) * 10))))</f>
        <v>0</v>
      </c>
    </row>
    <row r="67" spans="5:38" ht="15.75" x14ac:dyDescent="0.25">
      <c r="E67" s="5" t="str">
        <f t="shared" si="37"/>
        <v/>
      </c>
      <c r="F67" s="7">
        <f t="shared" si="38"/>
        <v>0</v>
      </c>
      <c r="G67" s="8"/>
      <c r="H67" s="9">
        <f t="shared" si="39"/>
        <v>0</v>
      </c>
      <c r="I67" s="8"/>
      <c r="J67" s="9">
        <f t="shared" si="40"/>
        <v>0</v>
      </c>
      <c r="K67" s="7"/>
      <c r="L67" s="9">
        <f t="shared" si="41"/>
        <v>0</v>
      </c>
      <c r="M67" s="8"/>
      <c r="N67" s="9">
        <f t="shared" si="42"/>
        <v>0</v>
      </c>
      <c r="O67" s="7"/>
      <c r="P67" s="9">
        <f t="shared" si="43"/>
        <v>0</v>
      </c>
      <c r="Q67" s="8"/>
      <c r="R67" s="9">
        <f t="shared" si="44"/>
        <v>0</v>
      </c>
      <c r="S67" s="7"/>
      <c r="T67" s="9">
        <f t="shared" si="45"/>
        <v>0</v>
      </c>
      <c r="U67" s="8"/>
      <c r="V67" s="9">
        <f t="shared" si="46"/>
        <v>0</v>
      </c>
      <c r="W67" s="7"/>
      <c r="X67" s="9">
        <f t="shared" si="47"/>
        <v>0</v>
      </c>
      <c r="Y67" s="8"/>
      <c r="Z67" s="9">
        <f t="shared" si="48"/>
        <v>0</v>
      </c>
      <c r="AA67" s="7"/>
      <c r="AB67" s="9">
        <f t="shared" si="49"/>
        <v>0</v>
      </c>
      <c r="AC67" s="8"/>
      <c r="AD67" s="9">
        <f t="shared" si="50"/>
        <v>0</v>
      </c>
      <c r="AE67" s="7"/>
      <c r="AF67" s="9">
        <f t="shared" si="51"/>
        <v>0</v>
      </c>
      <c r="AG67" s="8"/>
      <c r="AH67" s="9">
        <f t="shared" si="52"/>
        <v>0</v>
      </c>
      <c r="AI67" s="7"/>
      <c r="AJ67" s="9">
        <f t="shared" si="53"/>
        <v>0</v>
      </c>
      <c r="AK67" s="8"/>
      <c r="AL67" s="9">
        <f t="shared" si="54"/>
        <v>0</v>
      </c>
    </row>
    <row r="68" spans="5:38" ht="15.75" x14ac:dyDescent="0.25">
      <c r="E68" s="5" t="str">
        <f t="shared" si="37"/>
        <v/>
      </c>
      <c r="F68" s="7">
        <f t="shared" si="38"/>
        <v>0</v>
      </c>
      <c r="G68" s="8"/>
      <c r="H68" s="9">
        <f t="shared" si="39"/>
        <v>0</v>
      </c>
      <c r="I68" s="8"/>
      <c r="J68" s="9">
        <f t="shared" si="40"/>
        <v>0</v>
      </c>
      <c r="K68" s="7"/>
      <c r="L68" s="9">
        <f t="shared" si="41"/>
        <v>0</v>
      </c>
      <c r="M68" s="8"/>
      <c r="N68" s="9">
        <f t="shared" si="42"/>
        <v>0</v>
      </c>
      <c r="O68" s="7"/>
      <c r="P68" s="9">
        <f t="shared" si="43"/>
        <v>0</v>
      </c>
      <c r="Q68" s="8"/>
      <c r="R68" s="9">
        <f t="shared" si="44"/>
        <v>0</v>
      </c>
      <c r="S68" s="7"/>
      <c r="T68" s="9">
        <f t="shared" si="45"/>
        <v>0</v>
      </c>
      <c r="U68" s="8"/>
      <c r="V68" s="9">
        <f t="shared" si="46"/>
        <v>0</v>
      </c>
      <c r="W68" s="7"/>
      <c r="X68" s="9">
        <f t="shared" si="47"/>
        <v>0</v>
      </c>
      <c r="Y68" s="8"/>
      <c r="Z68" s="9">
        <f t="shared" si="48"/>
        <v>0</v>
      </c>
      <c r="AA68" s="7"/>
      <c r="AB68" s="9">
        <f t="shared" si="49"/>
        <v>0</v>
      </c>
      <c r="AC68" s="8"/>
      <c r="AD68" s="9">
        <f t="shared" si="50"/>
        <v>0</v>
      </c>
      <c r="AE68" s="7"/>
      <c r="AF68" s="9">
        <f t="shared" si="51"/>
        <v>0</v>
      </c>
      <c r="AG68" s="8"/>
      <c r="AH68" s="9">
        <f t="shared" si="52"/>
        <v>0</v>
      </c>
      <c r="AI68" s="7"/>
      <c r="AJ68" s="9">
        <f t="shared" si="53"/>
        <v>0</v>
      </c>
      <c r="AK68" s="8"/>
      <c r="AL68" s="9">
        <f t="shared" si="54"/>
        <v>0</v>
      </c>
    </row>
    <row r="69" spans="5:38" ht="15.75" x14ac:dyDescent="0.25">
      <c r="E69" s="5" t="str">
        <f t="shared" si="37"/>
        <v/>
      </c>
      <c r="F69" s="7">
        <f t="shared" si="38"/>
        <v>0</v>
      </c>
      <c r="G69" s="8"/>
      <c r="H69" s="9">
        <f t="shared" si="39"/>
        <v>0</v>
      </c>
      <c r="I69" s="8"/>
      <c r="J69" s="9">
        <f t="shared" si="40"/>
        <v>0</v>
      </c>
      <c r="K69" s="7"/>
      <c r="L69" s="9">
        <f t="shared" si="41"/>
        <v>0</v>
      </c>
      <c r="M69" s="8"/>
      <c r="N69" s="9">
        <f t="shared" si="42"/>
        <v>0</v>
      </c>
      <c r="O69" s="7"/>
      <c r="P69" s="9">
        <f t="shared" si="43"/>
        <v>0</v>
      </c>
      <c r="Q69" s="8"/>
      <c r="R69" s="9">
        <f t="shared" si="44"/>
        <v>0</v>
      </c>
      <c r="S69" s="7"/>
      <c r="T69" s="9">
        <f t="shared" si="45"/>
        <v>0</v>
      </c>
      <c r="U69" s="8"/>
      <c r="V69" s="9">
        <f t="shared" si="46"/>
        <v>0</v>
      </c>
      <c r="W69" s="7"/>
      <c r="X69" s="9">
        <f t="shared" si="47"/>
        <v>0</v>
      </c>
      <c r="Y69" s="8"/>
      <c r="Z69" s="9">
        <f t="shared" si="48"/>
        <v>0</v>
      </c>
      <c r="AA69" s="7"/>
      <c r="AB69" s="9">
        <f t="shared" si="49"/>
        <v>0</v>
      </c>
      <c r="AC69" s="8"/>
      <c r="AD69" s="9">
        <f t="shared" si="50"/>
        <v>0</v>
      </c>
      <c r="AE69" s="7"/>
      <c r="AF69" s="9">
        <f t="shared" si="51"/>
        <v>0</v>
      </c>
      <c r="AG69" s="8"/>
      <c r="AH69" s="9">
        <f t="shared" si="52"/>
        <v>0</v>
      </c>
      <c r="AI69" s="7"/>
      <c r="AJ69" s="9">
        <f t="shared" si="53"/>
        <v>0</v>
      </c>
      <c r="AK69" s="8"/>
      <c r="AL69" s="9">
        <f t="shared" si="54"/>
        <v>0</v>
      </c>
    </row>
    <row r="70" spans="5:38" ht="15.75" x14ac:dyDescent="0.25">
      <c r="E70" s="5" t="str">
        <f t="shared" si="37"/>
        <v/>
      </c>
      <c r="F70" s="7">
        <f t="shared" si="38"/>
        <v>0</v>
      </c>
      <c r="G70" s="8"/>
      <c r="H70" s="9">
        <f t="shared" si="39"/>
        <v>0</v>
      </c>
      <c r="I70" s="8"/>
      <c r="J70" s="9">
        <f t="shared" si="40"/>
        <v>0</v>
      </c>
      <c r="K70" s="7"/>
      <c r="L70" s="9">
        <f t="shared" si="41"/>
        <v>0</v>
      </c>
      <c r="M70" s="8"/>
      <c r="N70" s="9">
        <f t="shared" si="42"/>
        <v>0</v>
      </c>
      <c r="O70" s="7"/>
      <c r="P70" s="9">
        <f t="shared" si="43"/>
        <v>0</v>
      </c>
      <c r="Q70" s="8"/>
      <c r="R70" s="9">
        <f t="shared" si="44"/>
        <v>0</v>
      </c>
      <c r="S70" s="7"/>
      <c r="T70" s="9">
        <f t="shared" si="45"/>
        <v>0</v>
      </c>
      <c r="U70" s="8"/>
      <c r="V70" s="9">
        <f t="shared" si="46"/>
        <v>0</v>
      </c>
      <c r="W70" s="7"/>
      <c r="X70" s="9">
        <f t="shared" si="47"/>
        <v>0</v>
      </c>
      <c r="Y70" s="8"/>
      <c r="Z70" s="9">
        <f t="shared" si="48"/>
        <v>0</v>
      </c>
      <c r="AA70" s="7"/>
      <c r="AB70" s="9">
        <f t="shared" si="49"/>
        <v>0</v>
      </c>
      <c r="AC70" s="8"/>
      <c r="AD70" s="9">
        <f t="shared" si="50"/>
        <v>0</v>
      </c>
      <c r="AE70" s="7"/>
      <c r="AF70" s="9">
        <f t="shared" si="51"/>
        <v>0</v>
      </c>
      <c r="AG70" s="8"/>
      <c r="AH70" s="9">
        <f t="shared" si="52"/>
        <v>0</v>
      </c>
      <c r="AI70" s="7"/>
      <c r="AJ70" s="9">
        <f t="shared" si="53"/>
        <v>0</v>
      </c>
      <c r="AK70" s="8"/>
      <c r="AL70" s="9">
        <f t="shared" si="54"/>
        <v>0</v>
      </c>
    </row>
    <row r="71" spans="5:38" ht="15.75" x14ac:dyDescent="0.25">
      <c r="E71" s="5" t="str">
        <f t="shared" si="37"/>
        <v/>
      </c>
      <c r="F71" s="7">
        <f t="shared" si="38"/>
        <v>0</v>
      </c>
      <c r="G71" s="8"/>
      <c r="H71" s="9">
        <f t="shared" si="39"/>
        <v>0</v>
      </c>
      <c r="I71" s="8"/>
      <c r="J71" s="9">
        <f t="shared" si="40"/>
        <v>0</v>
      </c>
      <c r="K71" s="7"/>
      <c r="L71" s="9">
        <f t="shared" si="41"/>
        <v>0</v>
      </c>
      <c r="M71" s="8"/>
      <c r="N71" s="9">
        <f t="shared" si="42"/>
        <v>0</v>
      </c>
      <c r="O71" s="7"/>
      <c r="P71" s="9">
        <f t="shared" si="43"/>
        <v>0</v>
      </c>
      <c r="Q71" s="8"/>
      <c r="R71" s="9">
        <f t="shared" si="44"/>
        <v>0</v>
      </c>
      <c r="S71" s="7"/>
      <c r="T71" s="9">
        <f t="shared" si="45"/>
        <v>0</v>
      </c>
      <c r="U71" s="8"/>
      <c r="V71" s="9">
        <f t="shared" si="46"/>
        <v>0</v>
      </c>
      <c r="W71" s="7"/>
      <c r="X71" s="9">
        <f t="shared" si="47"/>
        <v>0</v>
      </c>
      <c r="Y71" s="8"/>
      <c r="Z71" s="9">
        <f t="shared" si="48"/>
        <v>0</v>
      </c>
      <c r="AA71" s="7"/>
      <c r="AB71" s="9">
        <f t="shared" si="49"/>
        <v>0</v>
      </c>
      <c r="AC71" s="8"/>
      <c r="AD71" s="9">
        <f t="shared" si="50"/>
        <v>0</v>
      </c>
      <c r="AE71" s="7"/>
      <c r="AF71" s="9">
        <f t="shared" si="51"/>
        <v>0</v>
      </c>
      <c r="AG71" s="8"/>
      <c r="AH71" s="9">
        <f t="shared" si="52"/>
        <v>0</v>
      </c>
      <c r="AI71" s="7"/>
      <c r="AJ71" s="9">
        <f t="shared" si="53"/>
        <v>0</v>
      </c>
      <c r="AK71" s="8"/>
      <c r="AL71" s="9">
        <f t="shared" si="54"/>
        <v>0</v>
      </c>
    </row>
    <row r="72" spans="5:38" ht="15.75" x14ac:dyDescent="0.25">
      <c r="E72" s="5" t="str">
        <f t="shared" si="37"/>
        <v/>
      </c>
      <c r="F72" s="7">
        <f t="shared" si="38"/>
        <v>0</v>
      </c>
      <c r="G72" s="8"/>
      <c r="H72" s="9">
        <f t="shared" si="39"/>
        <v>0</v>
      </c>
      <c r="I72" s="8"/>
      <c r="J72" s="9">
        <f t="shared" si="40"/>
        <v>0</v>
      </c>
      <c r="K72" s="7"/>
      <c r="L72" s="9">
        <f t="shared" si="41"/>
        <v>0</v>
      </c>
      <c r="M72" s="8"/>
      <c r="N72" s="9">
        <f t="shared" si="42"/>
        <v>0</v>
      </c>
      <c r="O72" s="7"/>
      <c r="P72" s="9">
        <f t="shared" si="43"/>
        <v>0</v>
      </c>
      <c r="Q72" s="8"/>
      <c r="R72" s="9">
        <f t="shared" si="44"/>
        <v>0</v>
      </c>
      <c r="S72" s="7"/>
      <c r="T72" s="9">
        <f t="shared" si="45"/>
        <v>0</v>
      </c>
      <c r="U72" s="8"/>
      <c r="V72" s="9">
        <f t="shared" si="46"/>
        <v>0</v>
      </c>
      <c r="W72" s="7"/>
      <c r="X72" s="9">
        <f t="shared" si="47"/>
        <v>0</v>
      </c>
      <c r="Y72" s="8"/>
      <c r="Z72" s="9">
        <f t="shared" si="48"/>
        <v>0</v>
      </c>
      <c r="AA72" s="7"/>
      <c r="AB72" s="9">
        <f t="shared" si="49"/>
        <v>0</v>
      </c>
      <c r="AC72" s="8"/>
      <c r="AD72" s="9">
        <f t="shared" si="50"/>
        <v>0</v>
      </c>
      <c r="AE72" s="7"/>
      <c r="AF72" s="9">
        <f t="shared" si="51"/>
        <v>0</v>
      </c>
      <c r="AG72" s="8"/>
      <c r="AH72" s="9">
        <f t="shared" si="52"/>
        <v>0</v>
      </c>
      <c r="AI72" s="7"/>
      <c r="AJ72" s="9">
        <f t="shared" si="53"/>
        <v>0</v>
      </c>
      <c r="AK72" s="8"/>
      <c r="AL72" s="9">
        <f t="shared" si="54"/>
        <v>0</v>
      </c>
    </row>
    <row r="73" spans="5:38" ht="15.75" x14ac:dyDescent="0.25">
      <c r="E73" s="5" t="str">
        <f t="shared" si="37"/>
        <v/>
      </c>
      <c r="F73" s="7">
        <f t="shared" si="38"/>
        <v>0</v>
      </c>
      <c r="G73" s="8"/>
      <c r="H73" s="9">
        <f t="shared" si="39"/>
        <v>0</v>
      </c>
      <c r="I73" s="8"/>
      <c r="J73" s="9">
        <f t="shared" si="40"/>
        <v>0</v>
      </c>
      <c r="K73" s="7"/>
      <c r="L73" s="9">
        <f t="shared" si="41"/>
        <v>0</v>
      </c>
      <c r="M73" s="8"/>
      <c r="N73" s="9">
        <f t="shared" si="42"/>
        <v>0</v>
      </c>
      <c r="O73" s="7"/>
      <c r="P73" s="9">
        <f t="shared" si="43"/>
        <v>0</v>
      </c>
      <c r="Q73" s="8"/>
      <c r="R73" s="9">
        <f t="shared" si="44"/>
        <v>0</v>
      </c>
      <c r="S73" s="7"/>
      <c r="T73" s="9">
        <f t="shared" si="45"/>
        <v>0</v>
      </c>
      <c r="U73" s="8"/>
      <c r="V73" s="9">
        <f t="shared" si="46"/>
        <v>0</v>
      </c>
      <c r="W73" s="7"/>
      <c r="X73" s="9">
        <f t="shared" si="47"/>
        <v>0</v>
      </c>
      <c r="Y73" s="8"/>
      <c r="Z73" s="9">
        <f t="shared" si="48"/>
        <v>0</v>
      </c>
      <c r="AA73" s="7"/>
      <c r="AB73" s="9">
        <f t="shared" si="49"/>
        <v>0</v>
      </c>
      <c r="AC73" s="8"/>
      <c r="AD73" s="9">
        <f t="shared" si="50"/>
        <v>0</v>
      </c>
      <c r="AE73" s="7"/>
      <c r="AF73" s="9">
        <f t="shared" si="51"/>
        <v>0</v>
      </c>
      <c r="AG73" s="8"/>
      <c r="AH73" s="9">
        <f t="shared" si="52"/>
        <v>0</v>
      </c>
      <c r="AI73" s="7"/>
      <c r="AJ73" s="9">
        <f t="shared" si="53"/>
        <v>0</v>
      </c>
      <c r="AK73" s="8"/>
      <c r="AL73" s="9">
        <f t="shared" si="54"/>
        <v>0</v>
      </c>
    </row>
    <row r="74" spans="5:38" ht="15.75" x14ac:dyDescent="0.25">
      <c r="E74" s="5" t="str">
        <f t="shared" si="37"/>
        <v/>
      </c>
      <c r="F74" s="7">
        <f t="shared" si="38"/>
        <v>0</v>
      </c>
      <c r="G74" s="8"/>
      <c r="H74" s="9">
        <f t="shared" si="39"/>
        <v>0</v>
      </c>
      <c r="I74" s="8"/>
      <c r="J74" s="9">
        <f t="shared" si="40"/>
        <v>0</v>
      </c>
      <c r="K74" s="7"/>
      <c r="L74" s="9">
        <f t="shared" si="41"/>
        <v>0</v>
      </c>
      <c r="M74" s="8"/>
      <c r="N74" s="9">
        <f t="shared" si="42"/>
        <v>0</v>
      </c>
      <c r="O74" s="7"/>
      <c r="P74" s="9">
        <f t="shared" si="43"/>
        <v>0</v>
      </c>
      <c r="Q74" s="8"/>
      <c r="R74" s="9">
        <f t="shared" si="44"/>
        <v>0</v>
      </c>
      <c r="S74" s="7"/>
      <c r="T74" s="9">
        <f t="shared" si="45"/>
        <v>0</v>
      </c>
      <c r="U74" s="8"/>
      <c r="V74" s="9">
        <f t="shared" si="46"/>
        <v>0</v>
      </c>
      <c r="W74" s="7"/>
      <c r="X74" s="9">
        <f t="shared" si="47"/>
        <v>0</v>
      </c>
      <c r="Y74" s="8"/>
      <c r="Z74" s="9">
        <f t="shared" si="48"/>
        <v>0</v>
      </c>
      <c r="AA74" s="7"/>
      <c r="AB74" s="9">
        <f t="shared" si="49"/>
        <v>0</v>
      </c>
      <c r="AC74" s="8"/>
      <c r="AD74" s="9">
        <f t="shared" si="50"/>
        <v>0</v>
      </c>
      <c r="AE74" s="7"/>
      <c r="AF74" s="9">
        <f t="shared" si="51"/>
        <v>0</v>
      </c>
      <c r="AG74" s="8"/>
      <c r="AH74" s="9">
        <f t="shared" si="52"/>
        <v>0</v>
      </c>
      <c r="AI74" s="7"/>
      <c r="AJ74" s="9">
        <f t="shared" si="53"/>
        <v>0</v>
      </c>
      <c r="AK74" s="8"/>
      <c r="AL74" s="9">
        <f t="shared" si="54"/>
        <v>0</v>
      </c>
    </row>
    <row r="75" spans="5:38" ht="15.75" x14ac:dyDescent="0.25">
      <c r="E75" s="5" t="str">
        <f t="shared" si="37"/>
        <v/>
      </c>
      <c r="F75" s="7">
        <f t="shared" si="38"/>
        <v>0</v>
      </c>
      <c r="G75" s="8"/>
      <c r="H75" s="9">
        <f t="shared" si="39"/>
        <v>0</v>
      </c>
      <c r="I75" s="8"/>
      <c r="J75" s="9">
        <f t="shared" si="40"/>
        <v>0</v>
      </c>
      <c r="K75" s="7"/>
      <c r="L75" s="9">
        <f t="shared" si="41"/>
        <v>0</v>
      </c>
      <c r="M75" s="8"/>
      <c r="N75" s="9">
        <f t="shared" si="42"/>
        <v>0</v>
      </c>
      <c r="O75" s="7"/>
      <c r="P75" s="9">
        <f t="shared" si="43"/>
        <v>0</v>
      </c>
      <c r="Q75" s="8"/>
      <c r="R75" s="9">
        <f t="shared" si="44"/>
        <v>0</v>
      </c>
      <c r="S75" s="7"/>
      <c r="T75" s="9">
        <f t="shared" si="45"/>
        <v>0</v>
      </c>
      <c r="U75" s="8"/>
      <c r="V75" s="9">
        <f t="shared" si="46"/>
        <v>0</v>
      </c>
      <c r="W75" s="7"/>
      <c r="X75" s="9">
        <f t="shared" si="47"/>
        <v>0</v>
      </c>
      <c r="Y75" s="8"/>
      <c r="Z75" s="9">
        <f t="shared" si="48"/>
        <v>0</v>
      </c>
      <c r="AA75" s="7"/>
      <c r="AB75" s="9">
        <f t="shared" si="49"/>
        <v>0</v>
      </c>
      <c r="AC75" s="8"/>
      <c r="AD75" s="9">
        <f t="shared" si="50"/>
        <v>0</v>
      </c>
      <c r="AE75" s="7"/>
      <c r="AF75" s="9">
        <f t="shared" si="51"/>
        <v>0</v>
      </c>
      <c r="AG75" s="8"/>
      <c r="AH75" s="9">
        <f t="shared" si="52"/>
        <v>0</v>
      </c>
      <c r="AI75" s="7"/>
      <c r="AJ75" s="9">
        <f t="shared" si="53"/>
        <v>0</v>
      </c>
      <c r="AK75" s="8"/>
      <c r="AL75" s="9">
        <f t="shared" si="54"/>
        <v>0</v>
      </c>
    </row>
    <row r="76" spans="5:38" ht="15.75" x14ac:dyDescent="0.25">
      <c r="E76" s="5" t="str">
        <f t="shared" si="37"/>
        <v/>
      </c>
      <c r="F76" s="7">
        <f t="shared" si="38"/>
        <v>0</v>
      </c>
      <c r="G76" s="8"/>
      <c r="H76" s="9">
        <f t="shared" si="39"/>
        <v>0</v>
      </c>
      <c r="I76" s="8"/>
      <c r="J76" s="9">
        <f t="shared" si="40"/>
        <v>0</v>
      </c>
      <c r="K76" s="7"/>
      <c r="L76" s="9">
        <f t="shared" si="41"/>
        <v>0</v>
      </c>
      <c r="M76" s="8"/>
      <c r="N76" s="9">
        <f t="shared" si="42"/>
        <v>0</v>
      </c>
      <c r="O76" s="7"/>
      <c r="P76" s="9">
        <f t="shared" si="43"/>
        <v>0</v>
      </c>
      <c r="Q76" s="8"/>
      <c r="R76" s="9">
        <f t="shared" si="44"/>
        <v>0</v>
      </c>
      <c r="S76" s="7"/>
      <c r="T76" s="9">
        <f t="shared" si="45"/>
        <v>0</v>
      </c>
      <c r="U76" s="8"/>
      <c r="V76" s="9">
        <f t="shared" si="46"/>
        <v>0</v>
      </c>
      <c r="W76" s="7"/>
      <c r="X76" s="9">
        <f t="shared" si="47"/>
        <v>0</v>
      </c>
      <c r="Y76" s="8"/>
      <c r="Z76" s="9">
        <f t="shared" si="48"/>
        <v>0</v>
      </c>
      <c r="AA76" s="7"/>
      <c r="AB76" s="9">
        <f t="shared" si="49"/>
        <v>0</v>
      </c>
      <c r="AC76" s="8"/>
      <c r="AD76" s="9">
        <f t="shared" si="50"/>
        <v>0</v>
      </c>
      <c r="AE76" s="7"/>
      <c r="AF76" s="9">
        <f t="shared" si="51"/>
        <v>0</v>
      </c>
      <c r="AG76" s="8"/>
      <c r="AH76" s="9">
        <f t="shared" si="52"/>
        <v>0</v>
      </c>
      <c r="AI76" s="7"/>
      <c r="AJ76" s="9">
        <f t="shared" si="53"/>
        <v>0</v>
      </c>
      <c r="AK76" s="8"/>
      <c r="AL76" s="9">
        <f t="shared" si="54"/>
        <v>0</v>
      </c>
    </row>
    <row r="77" spans="5:38" ht="15.75" x14ac:dyDescent="0.25">
      <c r="E77" s="5" t="str">
        <f t="shared" si="37"/>
        <v/>
      </c>
      <c r="F77" s="7">
        <f t="shared" si="38"/>
        <v>0</v>
      </c>
      <c r="G77" s="8"/>
      <c r="H77" s="9">
        <f t="shared" si="39"/>
        <v>0</v>
      </c>
      <c r="I77" s="8"/>
      <c r="J77" s="9">
        <f t="shared" si="40"/>
        <v>0</v>
      </c>
      <c r="K77" s="7"/>
      <c r="L77" s="9">
        <f t="shared" si="41"/>
        <v>0</v>
      </c>
      <c r="M77" s="8"/>
      <c r="N77" s="9">
        <f t="shared" si="42"/>
        <v>0</v>
      </c>
      <c r="O77" s="7"/>
      <c r="P77" s="9">
        <f t="shared" si="43"/>
        <v>0</v>
      </c>
      <c r="Q77" s="8"/>
      <c r="R77" s="9">
        <f t="shared" si="44"/>
        <v>0</v>
      </c>
      <c r="S77" s="7"/>
      <c r="T77" s="9">
        <f t="shared" si="45"/>
        <v>0</v>
      </c>
      <c r="U77" s="8"/>
      <c r="V77" s="9">
        <f t="shared" si="46"/>
        <v>0</v>
      </c>
      <c r="W77" s="7"/>
      <c r="X77" s="9">
        <f t="shared" si="47"/>
        <v>0</v>
      </c>
      <c r="Y77" s="8"/>
      <c r="Z77" s="9">
        <f t="shared" si="48"/>
        <v>0</v>
      </c>
      <c r="AA77" s="7"/>
      <c r="AB77" s="9">
        <f t="shared" si="49"/>
        <v>0</v>
      </c>
      <c r="AC77" s="8"/>
      <c r="AD77" s="9">
        <f t="shared" si="50"/>
        <v>0</v>
      </c>
      <c r="AE77" s="7"/>
      <c r="AF77" s="9">
        <f t="shared" si="51"/>
        <v>0</v>
      </c>
      <c r="AG77" s="8"/>
      <c r="AH77" s="9">
        <f t="shared" si="52"/>
        <v>0</v>
      </c>
      <c r="AI77" s="7"/>
      <c r="AJ77" s="9">
        <f t="shared" si="53"/>
        <v>0</v>
      </c>
      <c r="AK77" s="8"/>
      <c r="AL77" s="9">
        <f t="shared" si="54"/>
        <v>0</v>
      </c>
    </row>
    <row r="78" spans="5:38" ht="15.75" x14ac:dyDescent="0.25">
      <c r="E78" s="5" t="str">
        <f t="shared" si="37"/>
        <v/>
      </c>
      <c r="F78" s="7">
        <f t="shared" si="38"/>
        <v>0</v>
      </c>
      <c r="G78" s="8"/>
      <c r="H78" s="9">
        <f t="shared" si="39"/>
        <v>0</v>
      </c>
      <c r="I78" s="8"/>
      <c r="J78" s="9">
        <f t="shared" si="40"/>
        <v>0</v>
      </c>
      <c r="K78" s="7"/>
      <c r="L78" s="9">
        <f t="shared" si="41"/>
        <v>0</v>
      </c>
      <c r="M78" s="8"/>
      <c r="N78" s="9">
        <f t="shared" si="42"/>
        <v>0</v>
      </c>
      <c r="O78" s="7"/>
      <c r="P78" s="9">
        <f t="shared" si="43"/>
        <v>0</v>
      </c>
      <c r="Q78" s="8"/>
      <c r="R78" s="9">
        <f t="shared" si="44"/>
        <v>0</v>
      </c>
      <c r="S78" s="7"/>
      <c r="T78" s="9">
        <f t="shared" si="45"/>
        <v>0</v>
      </c>
      <c r="U78" s="8"/>
      <c r="V78" s="9">
        <f t="shared" si="46"/>
        <v>0</v>
      </c>
      <c r="W78" s="7"/>
      <c r="X78" s="9">
        <f t="shared" si="47"/>
        <v>0</v>
      </c>
      <c r="Y78" s="8"/>
      <c r="Z78" s="9">
        <f t="shared" si="48"/>
        <v>0</v>
      </c>
      <c r="AA78" s="7"/>
      <c r="AB78" s="9">
        <f t="shared" si="49"/>
        <v>0</v>
      </c>
      <c r="AC78" s="8"/>
      <c r="AD78" s="9">
        <f t="shared" si="50"/>
        <v>0</v>
      </c>
      <c r="AE78" s="7"/>
      <c r="AF78" s="9">
        <f t="shared" si="51"/>
        <v>0</v>
      </c>
      <c r="AG78" s="8"/>
      <c r="AH78" s="9">
        <f t="shared" si="52"/>
        <v>0</v>
      </c>
      <c r="AI78" s="7"/>
      <c r="AJ78" s="9">
        <f t="shared" si="53"/>
        <v>0</v>
      </c>
      <c r="AK78" s="8"/>
      <c r="AL78" s="9">
        <f t="shared" si="54"/>
        <v>0</v>
      </c>
    </row>
    <row r="79" spans="5:38" ht="15.75" x14ac:dyDescent="0.25">
      <c r="E79" s="5" t="str">
        <f t="shared" si="37"/>
        <v/>
      </c>
      <c r="F79" s="7">
        <f t="shared" si="38"/>
        <v>0</v>
      </c>
      <c r="G79" s="8"/>
      <c r="H79" s="9">
        <f t="shared" si="39"/>
        <v>0</v>
      </c>
      <c r="I79" s="8"/>
      <c r="J79" s="9">
        <f t="shared" si="40"/>
        <v>0</v>
      </c>
      <c r="K79" s="7"/>
      <c r="L79" s="9">
        <f t="shared" si="41"/>
        <v>0</v>
      </c>
      <c r="M79" s="8"/>
      <c r="N79" s="9">
        <f t="shared" si="42"/>
        <v>0</v>
      </c>
      <c r="O79" s="7"/>
      <c r="P79" s="9">
        <f t="shared" si="43"/>
        <v>0</v>
      </c>
      <c r="Q79" s="8"/>
      <c r="R79" s="9">
        <f t="shared" si="44"/>
        <v>0</v>
      </c>
      <c r="S79" s="7"/>
      <c r="T79" s="9">
        <f t="shared" si="45"/>
        <v>0</v>
      </c>
      <c r="U79" s="8"/>
      <c r="V79" s="9">
        <f t="shared" si="46"/>
        <v>0</v>
      </c>
      <c r="W79" s="7"/>
      <c r="X79" s="9">
        <f t="shared" si="47"/>
        <v>0</v>
      </c>
      <c r="Y79" s="8"/>
      <c r="Z79" s="9">
        <f t="shared" si="48"/>
        <v>0</v>
      </c>
      <c r="AA79" s="7"/>
      <c r="AB79" s="9">
        <f t="shared" si="49"/>
        <v>0</v>
      </c>
      <c r="AC79" s="8"/>
      <c r="AD79" s="9">
        <f t="shared" si="50"/>
        <v>0</v>
      </c>
      <c r="AE79" s="7"/>
      <c r="AF79" s="9">
        <f t="shared" si="51"/>
        <v>0</v>
      </c>
      <c r="AG79" s="8"/>
      <c r="AH79" s="9">
        <f t="shared" si="52"/>
        <v>0</v>
      </c>
      <c r="AI79" s="7"/>
      <c r="AJ79" s="9">
        <f t="shared" si="53"/>
        <v>0</v>
      </c>
      <c r="AK79" s="8"/>
      <c r="AL79" s="9">
        <f t="shared" si="54"/>
        <v>0</v>
      </c>
    </row>
    <row r="80" spans="5:38" ht="15.75" x14ac:dyDescent="0.25">
      <c r="E80" s="5" t="str">
        <f t="shared" si="37"/>
        <v/>
      </c>
      <c r="F80" s="7">
        <f t="shared" si="38"/>
        <v>0</v>
      </c>
      <c r="G80" s="8"/>
      <c r="H80" s="9">
        <f t="shared" si="39"/>
        <v>0</v>
      </c>
      <c r="I80" s="8"/>
      <c r="J80" s="9">
        <f t="shared" si="40"/>
        <v>0</v>
      </c>
      <c r="K80" s="7"/>
      <c r="L80" s="9">
        <f t="shared" si="41"/>
        <v>0</v>
      </c>
      <c r="M80" s="8"/>
      <c r="N80" s="9">
        <f t="shared" si="42"/>
        <v>0</v>
      </c>
      <c r="O80" s="7"/>
      <c r="P80" s="9">
        <f t="shared" si="43"/>
        <v>0</v>
      </c>
      <c r="Q80" s="8"/>
      <c r="R80" s="9">
        <f t="shared" si="44"/>
        <v>0</v>
      </c>
      <c r="S80" s="7"/>
      <c r="T80" s="9">
        <f t="shared" si="45"/>
        <v>0</v>
      </c>
      <c r="U80" s="8"/>
      <c r="V80" s="9">
        <f t="shared" si="46"/>
        <v>0</v>
      </c>
      <c r="W80" s="7"/>
      <c r="X80" s="9">
        <f t="shared" si="47"/>
        <v>0</v>
      </c>
      <c r="Y80" s="8"/>
      <c r="Z80" s="9">
        <f t="shared" si="48"/>
        <v>0</v>
      </c>
      <c r="AA80" s="7"/>
      <c r="AB80" s="9">
        <f t="shared" si="49"/>
        <v>0</v>
      </c>
      <c r="AC80" s="8"/>
      <c r="AD80" s="9">
        <f t="shared" si="50"/>
        <v>0</v>
      </c>
      <c r="AE80" s="7"/>
      <c r="AF80" s="9">
        <f t="shared" si="51"/>
        <v>0</v>
      </c>
      <c r="AG80" s="8"/>
      <c r="AH80" s="9">
        <f t="shared" si="52"/>
        <v>0</v>
      </c>
      <c r="AI80" s="7"/>
      <c r="AJ80" s="9">
        <f t="shared" si="53"/>
        <v>0</v>
      </c>
      <c r="AK80" s="8"/>
      <c r="AL80" s="9">
        <f t="shared" si="54"/>
        <v>0</v>
      </c>
    </row>
  </sheetData>
  <sortState xmlns:xlrd2="http://schemas.microsoft.com/office/spreadsheetml/2017/richdata2" ref="E4:AL65">
    <sortCondition descending="1" ref="F4:F6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</row>
    <row r="2" spans="1:46" x14ac:dyDescent="0.25">
      <c r="A2"/>
      <c r="B2"/>
      <c r="G2" s="32" t="s">
        <v>1</v>
      </c>
      <c r="H2" s="32"/>
      <c r="I2" s="32" t="s">
        <v>2</v>
      </c>
      <c r="J2" s="32"/>
      <c r="K2" s="32"/>
      <c r="L2" s="7"/>
      <c r="M2" s="32" t="s">
        <v>3</v>
      </c>
      <c r="N2" s="32"/>
      <c r="O2" s="32"/>
      <c r="P2" s="7"/>
      <c r="Q2" s="32" t="s">
        <v>4</v>
      </c>
      <c r="R2" s="32"/>
      <c r="S2" s="32"/>
      <c r="T2" s="7"/>
      <c r="U2" s="32" t="s">
        <v>7</v>
      </c>
      <c r="V2" s="32"/>
      <c r="W2" s="32"/>
      <c r="X2" s="7"/>
      <c r="Y2" s="32" t="s">
        <v>12</v>
      </c>
      <c r="Z2" s="32"/>
      <c r="AA2" s="32"/>
      <c r="AB2" s="7"/>
      <c r="AC2" s="32" t="s">
        <v>6</v>
      </c>
      <c r="AD2" s="32"/>
      <c r="AE2" s="32"/>
      <c r="AF2" s="7"/>
      <c r="AG2" s="32" t="s">
        <v>15</v>
      </c>
      <c r="AH2" s="32"/>
      <c r="AI2" s="32"/>
      <c r="AJ2" s="7"/>
      <c r="AK2" s="32"/>
      <c r="AL2" s="32"/>
      <c r="AM2" s="32"/>
      <c r="AN2" s="1"/>
      <c r="AO2" s="33" t="s">
        <v>6</v>
      </c>
      <c r="AP2" s="33"/>
      <c r="AQ2" s="33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118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107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dimension ref="A1:P84"/>
  <sheetViews>
    <sheetView workbookViewId="0">
      <pane ySplit="9" topLeftCell="A34" activePane="bottomLeft" state="frozen"/>
      <selection pane="bottomLeft" activeCell="A45" sqref="A45:A47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x14ac:dyDescent="0.25">
      <c r="A4" s="17">
        <v>45597</v>
      </c>
      <c r="B4" t="s">
        <v>102</v>
      </c>
      <c r="C4" t="s">
        <v>103</v>
      </c>
      <c r="D4" t="s">
        <v>166</v>
      </c>
      <c r="E4" s="18">
        <v>132</v>
      </c>
      <c r="F4">
        <v>60</v>
      </c>
      <c r="G4" t="s">
        <v>104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x14ac:dyDescent="0.25">
      <c r="A5" s="17">
        <v>45625</v>
      </c>
      <c r="B5" t="s">
        <v>128</v>
      </c>
      <c r="C5" t="s">
        <v>103</v>
      </c>
      <c r="D5" t="s">
        <v>129</v>
      </c>
      <c r="E5" s="18">
        <v>26.8</v>
      </c>
      <c r="F5">
        <v>37</v>
      </c>
      <c r="G5" t="s">
        <v>132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x14ac:dyDescent="0.25">
      <c r="A6" s="17">
        <v>45625</v>
      </c>
      <c r="B6" t="s">
        <v>130</v>
      </c>
      <c r="C6" t="s">
        <v>131</v>
      </c>
      <c r="D6" t="s">
        <v>129</v>
      </c>
      <c r="E6">
        <v>37.200000000000003</v>
      </c>
      <c r="F6">
        <v>37</v>
      </c>
      <c r="G6" t="s">
        <v>132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x14ac:dyDescent="0.25">
      <c r="A7" s="17">
        <v>45626</v>
      </c>
      <c r="B7" t="s">
        <v>134</v>
      </c>
      <c r="C7" t="s">
        <v>103</v>
      </c>
      <c r="D7" t="s">
        <v>135</v>
      </c>
      <c r="E7">
        <v>69</v>
      </c>
      <c r="F7">
        <v>37</v>
      </c>
      <c r="J7" s="19"/>
      <c r="P7" s="20" t="s">
        <v>32</v>
      </c>
    </row>
    <row r="8" spans="1:16" x14ac:dyDescent="0.25">
      <c r="A8" s="17">
        <v>45628</v>
      </c>
      <c r="B8" t="s">
        <v>136</v>
      </c>
      <c r="C8" t="s">
        <v>103</v>
      </c>
      <c r="D8" t="s">
        <v>135</v>
      </c>
      <c r="E8">
        <v>77.8</v>
      </c>
      <c r="F8">
        <v>24</v>
      </c>
      <c r="J8" s="19"/>
      <c r="P8" s="20" t="s">
        <v>33</v>
      </c>
    </row>
    <row r="9" spans="1:16" x14ac:dyDescent="0.25">
      <c r="A9" s="17">
        <v>45628</v>
      </c>
      <c r="B9" t="s">
        <v>137</v>
      </c>
      <c r="C9" t="s">
        <v>103</v>
      </c>
      <c r="D9" t="s">
        <v>129</v>
      </c>
      <c r="E9">
        <v>29.2</v>
      </c>
      <c r="F9">
        <v>24</v>
      </c>
      <c r="J9" s="19"/>
      <c r="P9" s="20" t="s">
        <v>34</v>
      </c>
    </row>
    <row r="10" spans="1:16" x14ac:dyDescent="0.25">
      <c r="A10" s="17">
        <v>45630</v>
      </c>
      <c r="B10" t="s">
        <v>144</v>
      </c>
      <c r="C10" t="s">
        <v>103</v>
      </c>
      <c r="D10" t="s">
        <v>135</v>
      </c>
      <c r="E10" t="s">
        <v>24</v>
      </c>
      <c r="G10" t="s">
        <v>145</v>
      </c>
      <c r="H10">
        <v>0</v>
      </c>
      <c r="I10">
        <v>200</v>
      </c>
      <c r="J10" s="19">
        <v>0</v>
      </c>
      <c r="P10" s="20"/>
    </row>
    <row r="11" spans="1:16" x14ac:dyDescent="0.25">
      <c r="A11" s="17">
        <v>45631</v>
      </c>
      <c r="B11" t="s">
        <v>85</v>
      </c>
      <c r="C11" t="s">
        <v>131</v>
      </c>
      <c r="D11" t="s">
        <v>249</v>
      </c>
      <c r="E11">
        <v>7.92</v>
      </c>
      <c r="F11">
        <v>37</v>
      </c>
      <c r="G11" t="s">
        <v>139</v>
      </c>
      <c r="H11">
        <v>7.92</v>
      </c>
      <c r="I11">
        <v>7.92</v>
      </c>
      <c r="J11" s="19">
        <f>E11*100/F11</f>
        <v>21.405405405405407</v>
      </c>
      <c r="P11" s="20"/>
    </row>
    <row r="12" spans="1:16" x14ac:dyDescent="0.25">
      <c r="A12" s="17">
        <v>45631</v>
      </c>
      <c r="B12" t="s">
        <v>140</v>
      </c>
      <c r="C12" t="s">
        <v>131</v>
      </c>
      <c r="D12" t="s">
        <v>129</v>
      </c>
      <c r="E12">
        <v>6.98</v>
      </c>
      <c r="F12">
        <v>37</v>
      </c>
      <c r="G12" t="s">
        <v>139</v>
      </c>
      <c r="H12">
        <v>0</v>
      </c>
      <c r="I12">
        <v>0</v>
      </c>
      <c r="J12" s="19">
        <v>0</v>
      </c>
    </row>
    <row r="13" spans="1:16" x14ac:dyDescent="0.25">
      <c r="A13" s="17">
        <v>45631</v>
      </c>
      <c r="B13" t="s">
        <v>141</v>
      </c>
      <c r="C13" t="s">
        <v>140</v>
      </c>
      <c r="D13" t="s">
        <v>142</v>
      </c>
      <c r="E13">
        <v>7.42</v>
      </c>
      <c r="F13">
        <v>37</v>
      </c>
      <c r="G13" t="s">
        <v>139</v>
      </c>
      <c r="H13">
        <v>7.42</v>
      </c>
      <c r="I13">
        <v>7.42</v>
      </c>
      <c r="J13" s="19">
        <f>E13*100/F13</f>
        <v>20.054054054054053</v>
      </c>
    </row>
    <row r="14" spans="1:16" x14ac:dyDescent="0.25">
      <c r="A14" s="17">
        <v>45633</v>
      </c>
      <c r="B14" t="s">
        <v>146</v>
      </c>
      <c r="C14" t="s">
        <v>131</v>
      </c>
      <c r="D14" t="s">
        <v>66</v>
      </c>
      <c r="E14">
        <v>4.8</v>
      </c>
      <c r="F14">
        <v>37</v>
      </c>
      <c r="G14" t="s">
        <v>145</v>
      </c>
      <c r="H14">
        <v>0</v>
      </c>
      <c r="I14">
        <v>0</v>
      </c>
      <c r="J14" s="19">
        <v>0</v>
      </c>
    </row>
    <row r="15" spans="1:16" x14ac:dyDescent="0.25">
      <c r="A15" s="17">
        <v>45633</v>
      </c>
      <c r="B15" t="s">
        <v>147</v>
      </c>
      <c r="C15" t="s">
        <v>103</v>
      </c>
      <c r="D15" t="s">
        <v>66</v>
      </c>
      <c r="E15">
        <v>5.4</v>
      </c>
      <c r="F15">
        <v>37</v>
      </c>
      <c r="G15" t="s">
        <v>145</v>
      </c>
      <c r="H15">
        <v>0</v>
      </c>
      <c r="I15">
        <v>5.4</v>
      </c>
      <c r="J15" s="19">
        <v>0</v>
      </c>
    </row>
    <row r="16" spans="1:16" x14ac:dyDescent="0.25">
      <c r="A16" s="17">
        <v>45633</v>
      </c>
      <c r="B16" t="s">
        <v>143</v>
      </c>
      <c r="C16" t="s">
        <v>131</v>
      </c>
      <c r="D16" t="s">
        <v>129</v>
      </c>
      <c r="E16">
        <v>7</v>
      </c>
      <c r="F16">
        <v>37</v>
      </c>
      <c r="G16" t="s">
        <v>148</v>
      </c>
      <c r="H16">
        <v>7</v>
      </c>
      <c r="I16">
        <v>7</v>
      </c>
      <c r="J16" s="19">
        <f>E16*100/F16</f>
        <v>18.918918918918919</v>
      </c>
    </row>
    <row r="17" spans="1:10" x14ac:dyDescent="0.25">
      <c r="A17" s="17">
        <v>45633</v>
      </c>
      <c r="B17" t="s">
        <v>143</v>
      </c>
      <c r="C17" t="s">
        <v>131</v>
      </c>
      <c r="D17" t="s">
        <v>129</v>
      </c>
      <c r="E17">
        <v>6.6</v>
      </c>
      <c r="F17">
        <v>37</v>
      </c>
      <c r="G17" t="s">
        <v>148</v>
      </c>
      <c r="H17">
        <v>0</v>
      </c>
      <c r="I17">
        <v>0</v>
      </c>
      <c r="J17" s="19">
        <v>0</v>
      </c>
    </row>
    <row r="18" spans="1:10" x14ac:dyDescent="0.25">
      <c r="A18" s="17">
        <v>45639</v>
      </c>
      <c r="B18" t="s">
        <v>153</v>
      </c>
      <c r="C18" t="s">
        <v>103</v>
      </c>
      <c r="D18" t="s">
        <v>129</v>
      </c>
      <c r="E18">
        <v>46.6</v>
      </c>
      <c r="F18">
        <v>37</v>
      </c>
      <c r="G18" t="s">
        <v>154</v>
      </c>
      <c r="H18">
        <v>0</v>
      </c>
      <c r="I18">
        <v>0</v>
      </c>
      <c r="J18" s="19">
        <v>0</v>
      </c>
    </row>
    <row r="19" spans="1:10" x14ac:dyDescent="0.25">
      <c r="A19" s="17">
        <v>45640</v>
      </c>
      <c r="B19" t="s">
        <v>151</v>
      </c>
      <c r="C19" t="s">
        <v>103</v>
      </c>
      <c r="D19" t="s">
        <v>135</v>
      </c>
      <c r="E19" t="s">
        <v>24</v>
      </c>
      <c r="G19" t="s">
        <v>152</v>
      </c>
      <c r="H19">
        <v>0</v>
      </c>
      <c r="I19">
        <v>0</v>
      </c>
      <c r="J19" s="19">
        <v>0</v>
      </c>
    </row>
    <row r="20" spans="1:10" x14ac:dyDescent="0.25">
      <c r="A20" s="17">
        <v>45641</v>
      </c>
      <c r="B20" t="s">
        <v>156</v>
      </c>
      <c r="C20" t="s">
        <v>131</v>
      </c>
      <c r="D20" t="s">
        <v>66</v>
      </c>
      <c r="E20">
        <v>4.32</v>
      </c>
      <c r="G20" t="s">
        <v>132</v>
      </c>
      <c r="H20">
        <v>0</v>
      </c>
      <c r="I20">
        <v>0</v>
      </c>
      <c r="J20" s="19">
        <v>0</v>
      </c>
    </row>
    <row r="21" spans="1:10" x14ac:dyDescent="0.25">
      <c r="A21" s="17">
        <v>45641</v>
      </c>
      <c r="B21" t="s">
        <v>156</v>
      </c>
      <c r="C21" t="s">
        <v>131</v>
      </c>
      <c r="D21" t="s">
        <v>129</v>
      </c>
      <c r="E21">
        <v>6.4</v>
      </c>
      <c r="G21" t="s">
        <v>132</v>
      </c>
      <c r="H21">
        <v>0</v>
      </c>
      <c r="I21">
        <v>0</v>
      </c>
      <c r="J21" s="19">
        <v>0</v>
      </c>
    </row>
    <row r="22" spans="1:10" x14ac:dyDescent="0.25">
      <c r="A22" s="17">
        <v>45641</v>
      </c>
      <c r="B22" t="s">
        <v>156</v>
      </c>
      <c r="C22" t="s">
        <v>131</v>
      </c>
      <c r="D22" t="s">
        <v>135</v>
      </c>
      <c r="E22" t="s">
        <v>24</v>
      </c>
      <c r="F22">
        <v>37</v>
      </c>
      <c r="G22" t="s">
        <v>132</v>
      </c>
      <c r="H22">
        <v>200</v>
      </c>
      <c r="I22">
        <v>200</v>
      </c>
      <c r="J22" s="19">
        <v>0</v>
      </c>
    </row>
    <row r="23" spans="1:10" x14ac:dyDescent="0.25">
      <c r="A23" s="17">
        <v>45641</v>
      </c>
      <c r="B23" t="s">
        <v>157</v>
      </c>
      <c r="C23" t="s">
        <v>131</v>
      </c>
      <c r="D23" t="s">
        <v>249</v>
      </c>
      <c r="E23">
        <v>5.48</v>
      </c>
      <c r="F23">
        <v>15</v>
      </c>
      <c r="G23" t="s">
        <v>158</v>
      </c>
      <c r="H23">
        <v>0</v>
      </c>
      <c r="I23">
        <v>0</v>
      </c>
      <c r="J23" s="19">
        <v>0</v>
      </c>
    </row>
    <row r="24" spans="1:10" x14ac:dyDescent="0.25">
      <c r="A24" s="17">
        <v>45643</v>
      </c>
      <c r="B24" t="s">
        <v>159</v>
      </c>
      <c r="C24" t="s">
        <v>103</v>
      </c>
      <c r="D24" t="s">
        <v>129</v>
      </c>
      <c r="E24">
        <v>53</v>
      </c>
      <c r="F24">
        <v>24</v>
      </c>
      <c r="G24" t="s">
        <v>160</v>
      </c>
      <c r="H24">
        <v>0</v>
      </c>
      <c r="I24">
        <v>53</v>
      </c>
      <c r="J24" s="19">
        <v>0</v>
      </c>
    </row>
    <row r="25" spans="1:10" x14ac:dyDescent="0.25">
      <c r="A25" s="17">
        <v>45652</v>
      </c>
      <c r="B25" t="s">
        <v>162</v>
      </c>
      <c r="C25" t="s">
        <v>131</v>
      </c>
      <c r="D25" t="s">
        <v>129</v>
      </c>
      <c r="E25">
        <v>48</v>
      </c>
      <c r="F25">
        <v>37</v>
      </c>
      <c r="G25" t="s">
        <v>163</v>
      </c>
      <c r="H25">
        <v>48</v>
      </c>
      <c r="I25">
        <v>48</v>
      </c>
      <c r="J25" s="19">
        <f>E25*100/F25</f>
        <v>129.72972972972974</v>
      </c>
    </row>
    <row r="26" spans="1:10" x14ac:dyDescent="0.25">
      <c r="A26" s="17">
        <v>45652</v>
      </c>
      <c r="B26" t="s">
        <v>164</v>
      </c>
      <c r="C26" t="s">
        <v>131</v>
      </c>
      <c r="D26" t="s">
        <v>129</v>
      </c>
      <c r="E26">
        <v>60</v>
      </c>
      <c r="F26">
        <v>37</v>
      </c>
      <c r="G26" t="s">
        <v>165</v>
      </c>
      <c r="H26">
        <v>0</v>
      </c>
      <c r="I26">
        <v>0</v>
      </c>
      <c r="J26" s="19">
        <v>0</v>
      </c>
    </row>
    <row r="27" spans="1:10" x14ac:dyDescent="0.25">
      <c r="A27" s="17">
        <v>45663</v>
      </c>
      <c r="B27" t="s">
        <v>169</v>
      </c>
      <c r="C27" t="s">
        <v>103</v>
      </c>
      <c r="D27" t="s">
        <v>129</v>
      </c>
      <c r="E27">
        <v>47</v>
      </c>
      <c r="H27">
        <v>0</v>
      </c>
      <c r="I27">
        <v>0</v>
      </c>
      <c r="J27" s="19">
        <v>0</v>
      </c>
    </row>
    <row r="28" spans="1:10" x14ac:dyDescent="0.25">
      <c r="A28" s="17">
        <v>45664</v>
      </c>
      <c r="B28" t="s">
        <v>170</v>
      </c>
      <c r="C28" t="s">
        <v>103</v>
      </c>
      <c r="D28" t="s">
        <v>129</v>
      </c>
      <c r="E28">
        <v>31</v>
      </c>
      <c r="H28">
        <v>0</v>
      </c>
      <c r="I28">
        <v>0</v>
      </c>
      <c r="J28" s="19">
        <v>0</v>
      </c>
    </row>
    <row r="29" spans="1:10" x14ac:dyDescent="0.25">
      <c r="A29" s="17">
        <v>45667</v>
      </c>
      <c r="B29" t="s">
        <v>171</v>
      </c>
      <c r="C29" t="s">
        <v>103</v>
      </c>
      <c r="D29" t="s">
        <v>135</v>
      </c>
      <c r="E29">
        <v>62.2</v>
      </c>
      <c r="H29">
        <v>0</v>
      </c>
      <c r="I29">
        <v>0</v>
      </c>
      <c r="J29" s="19">
        <v>0</v>
      </c>
    </row>
    <row r="30" spans="1:10" x14ac:dyDescent="0.25">
      <c r="A30" s="17">
        <v>45667</v>
      </c>
      <c r="B30" s="17" t="s">
        <v>172</v>
      </c>
      <c r="C30" t="s">
        <v>103</v>
      </c>
      <c r="D30" t="s">
        <v>129</v>
      </c>
      <c r="E30">
        <v>52.6</v>
      </c>
      <c r="F30">
        <v>24</v>
      </c>
      <c r="G30" t="s">
        <v>173</v>
      </c>
      <c r="H30">
        <v>0</v>
      </c>
      <c r="I30">
        <v>52.6</v>
      </c>
      <c r="J30" s="19">
        <v>0</v>
      </c>
    </row>
    <row r="31" spans="1:10" x14ac:dyDescent="0.25">
      <c r="A31" s="17">
        <v>45667</v>
      </c>
      <c r="B31" t="s">
        <v>174</v>
      </c>
      <c r="C31" t="s">
        <v>103</v>
      </c>
      <c r="D31" t="s">
        <v>135</v>
      </c>
      <c r="E31">
        <v>60</v>
      </c>
      <c r="F31">
        <v>24</v>
      </c>
      <c r="G31" t="s">
        <v>175</v>
      </c>
      <c r="H31">
        <v>0</v>
      </c>
      <c r="I31">
        <v>0</v>
      </c>
      <c r="J31" s="19">
        <v>0</v>
      </c>
    </row>
    <row r="32" spans="1:10" x14ac:dyDescent="0.25">
      <c r="A32" s="17">
        <v>45667</v>
      </c>
      <c r="B32" t="s">
        <v>176</v>
      </c>
      <c r="C32" t="s">
        <v>103</v>
      </c>
      <c r="D32" t="s">
        <v>66</v>
      </c>
      <c r="E32">
        <v>6.6</v>
      </c>
      <c r="F32">
        <v>24</v>
      </c>
      <c r="G32" t="s">
        <v>177</v>
      </c>
      <c r="H32">
        <v>0</v>
      </c>
      <c r="I32">
        <v>6.6</v>
      </c>
      <c r="J32" s="19">
        <v>0</v>
      </c>
    </row>
    <row r="33" spans="1:10" x14ac:dyDescent="0.25">
      <c r="A33" s="17">
        <v>45667</v>
      </c>
      <c r="B33" t="s">
        <v>113</v>
      </c>
      <c r="C33" t="s">
        <v>131</v>
      </c>
      <c r="D33" t="s">
        <v>129</v>
      </c>
      <c r="E33">
        <v>10.6</v>
      </c>
      <c r="F33">
        <v>24</v>
      </c>
      <c r="G33" t="s">
        <v>177</v>
      </c>
      <c r="H33">
        <v>10.6</v>
      </c>
      <c r="I33">
        <v>10.6</v>
      </c>
      <c r="J33" s="19">
        <f>E33*100/F33</f>
        <v>44.166666666666664</v>
      </c>
    </row>
    <row r="34" spans="1:10" x14ac:dyDescent="0.25">
      <c r="A34" s="17">
        <v>45668</v>
      </c>
      <c r="B34" t="s">
        <v>180</v>
      </c>
      <c r="C34" t="s">
        <v>131</v>
      </c>
      <c r="D34" t="s">
        <v>135</v>
      </c>
      <c r="E34" s="19">
        <v>144</v>
      </c>
      <c r="F34">
        <v>24</v>
      </c>
      <c r="G34" t="s">
        <v>181</v>
      </c>
      <c r="H34">
        <v>0</v>
      </c>
      <c r="I34">
        <v>0</v>
      </c>
      <c r="J34" s="19">
        <v>0</v>
      </c>
    </row>
    <row r="35" spans="1:10" x14ac:dyDescent="0.25">
      <c r="A35" s="17">
        <v>45668</v>
      </c>
      <c r="B35" t="s">
        <v>182</v>
      </c>
      <c r="C35" t="s">
        <v>131</v>
      </c>
      <c r="D35" t="s">
        <v>129</v>
      </c>
      <c r="E35">
        <v>17.5</v>
      </c>
      <c r="F35">
        <v>24</v>
      </c>
      <c r="G35" t="s">
        <v>183</v>
      </c>
      <c r="H35">
        <v>17.5</v>
      </c>
      <c r="I35">
        <v>17.5</v>
      </c>
      <c r="J35" s="19">
        <f>E35*100/F35</f>
        <v>72.916666666666671</v>
      </c>
    </row>
    <row r="36" spans="1:10" x14ac:dyDescent="0.25">
      <c r="A36" s="17">
        <v>45668</v>
      </c>
      <c r="B36" t="s">
        <v>182</v>
      </c>
      <c r="C36" t="s">
        <v>131</v>
      </c>
      <c r="D36" t="s">
        <v>129</v>
      </c>
      <c r="E36" s="19">
        <v>7</v>
      </c>
      <c r="F36">
        <v>24</v>
      </c>
      <c r="G36" t="s">
        <v>183</v>
      </c>
      <c r="H36">
        <v>7</v>
      </c>
      <c r="I36">
        <v>7</v>
      </c>
      <c r="J36" s="19">
        <v>0</v>
      </c>
    </row>
    <row r="37" spans="1:10" x14ac:dyDescent="0.25">
      <c r="A37" s="17">
        <v>45668</v>
      </c>
      <c r="B37" t="s">
        <v>182</v>
      </c>
      <c r="C37" t="s">
        <v>131</v>
      </c>
      <c r="D37" t="s">
        <v>129</v>
      </c>
      <c r="E37" s="19">
        <v>54.4</v>
      </c>
      <c r="F37">
        <v>24</v>
      </c>
      <c r="G37" t="s">
        <v>183</v>
      </c>
      <c r="H37">
        <v>0</v>
      </c>
      <c r="I37">
        <v>0</v>
      </c>
      <c r="J37" s="19">
        <v>0</v>
      </c>
    </row>
    <row r="38" spans="1:10" x14ac:dyDescent="0.25">
      <c r="A38" s="17">
        <v>45302</v>
      </c>
      <c r="B38" t="s">
        <v>184</v>
      </c>
      <c r="C38" t="s">
        <v>103</v>
      </c>
      <c r="D38" t="s">
        <v>129</v>
      </c>
      <c r="E38" s="19">
        <v>38</v>
      </c>
      <c r="F38">
        <v>24</v>
      </c>
      <c r="G38" t="s">
        <v>183</v>
      </c>
      <c r="H38">
        <v>0</v>
      </c>
      <c r="I38">
        <v>38</v>
      </c>
      <c r="J38" s="19">
        <v>0</v>
      </c>
    </row>
    <row r="39" spans="1:10" x14ac:dyDescent="0.25">
      <c r="A39" s="17">
        <v>45673</v>
      </c>
      <c r="B39" t="s">
        <v>144</v>
      </c>
      <c r="C39" t="s">
        <v>103</v>
      </c>
      <c r="D39" t="s">
        <v>135</v>
      </c>
      <c r="E39" s="19" t="s">
        <v>24</v>
      </c>
      <c r="F39">
        <v>37</v>
      </c>
      <c r="G39" t="s">
        <v>145</v>
      </c>
      <c r="H39">
        <v>0</v>
      </c>
      <c r="I39">
        <v>200</v>
      </c>
      <c r="J39" s="19">
        <v>0</v>
      </c>
    </row>
    <row r="40" spans="1:10" x14ac:dyDescent="0.25">
      <c r="A40" s="17">
        <v>45673</v>
      </c>
      <c r="B40" t="s">
        <v>187</v>
      </c>
      <c r="C40" t="s">
        <v>103</v>
      </c>
      <c r="D40" t="s">
        <v>135</v>
      </c>
      <c r="E40" s="19" t="s">
        <v>24</v>
      </c>
      <c r="F40">
        <v>37</v>
      </c>
      <c r="G40" t="s">
        <v>145</v>
      </c>
      <c r="H40">
        <v>0</v>
      </c>
      <c r="I40">
        <v>200</v>
      </c>
      <c r="J40" s="19">
        <v>0</v>
      </c>
    </row>
    <row r="41" spans="1:10" x14ac:dyDescent="0.25">
      <c r="A41" s="17">
        <v>45695</v>
      </c>
      <c r="B41" t="s">
        <v>236</v>
      </c>
      <c r="C41" t="s">
        <v>103</v>
      </c>
      <c r="D41" t="s">
        <v>135</v>
      </c>
      <c r="E41" s="19">
        <v>59</v>
      </c>
      <c r="H41">
        <v>0</v>
      </c>
      <c r="I41">
        <v>0</v>
      </c>
      <c r="J41" s="19">
        <v>0</v>
      </c>
    </row>
    <row r="42" spans="1:10" x14ac:dyDescent="0.25">
      <c r="A42" s="17">
        <v>45696</v>
      </c>
      <c r="B42" t="s">
        <v>144</v>
      </c>
      <c r="C42" t="s">
        <v>103</v>
      </c>
      <c r="D42" t="s">
        <v>135</v>
      </c>
      <c r="E42" s="19" t="s">
        <v>24</v>
      </c>
      <c r="F42">
        <v>37</v>
      </c>
      <c r="G42" t="s">
        <v>145</v>
      </c>
      <c r="H42">
        <v>0</v>
      </c>
      <c r="I42">
        <v>200</v>
      </c>
      <c r="J42" s="19">
        <v>0</v>
      </c>
    </row>
    <row r="43" spans="1:10" x14ac:dyDescent="0.25">
      <c r="A43" s="17">
        <v>45343</v>
      </c>
      <c r="B43" t="s">
        <v>244</v>
      </c>
      <c r="C43" t="s">
        <v>131</v>
      </c>
      <c r="D43" t="s">
        <v>129</v>
      </c>
      <c r="E43" s="19">
        <v>50.4</v>
      </c>
      <c r="H43">
        <v>0</v>
      </c>
      <c r="I43">
        <v>0</v>
      </c>
      <c r="J43" s="19">
        <v>0</v>
      </c>
    </row>
    <row r="44" spans="1:10" x14ac:dyDescent="0.25">
      <c r="A44" s="17">
        <v>45343</v>
      </c>
      <c r="B44" t="s">
        <v>237</v>
      </c>
      <c r="C44" t="s">
        <v>131</v>
      </c>
      <c r="D44" t="s">
        <v>66</v>
      </c>
      <c r="E44" s="19">
        <v>8.4</v>
      </c>
      <c r="H44">
        <v>0</v>
      </c>
      <c r="I44">
        <v>0</v>
      </c>
      <c r="J44" s="19">
        <v>0</v>
      </c>
    </row>
    <row r="45" spans="1:10" x14ac:dyDescent="0.25">
      <c r="A45" s="17">
        <v>45343</v>
      </c>
      <c r="B45" t="s">
        <v>71</v>
      </c>
      <c r="C45" t="s">
        <v>131</v>
      </c>
      <c r="D45" s="24" t="s">
        <v>66</v>
      </c>
      <c r="E45" s="19">
        <v>5.2</v>
      </c>
      <c r="F45">
        <v>24</v>
      </c>
      <c r="G45" t="s">
        <v>148</v>
      </c>
      <c r="H45">
        <v>5.2</v>
      </c>
      <c r="I45">
        <v>5.2</v>
      </c>
      <c r="J45" s="19">
        <f>E45*100/F45</f>
        <v>21.666666666666668</v>
      </c>
    </row>
    <row r="46" spans="1:10" x14ac:dyDescent="0.25">
      <c r="A46" s="17">
        <v>45343</v>
      </c>
      <c r="B46" t="s">
        <v>246</v>
      </c>
      <c r="C46" t="s">
        <v>103</v>
      </c>
      <c r="D46" s="24" t="s">
        <v>129</v>
      </c>
      <c r="E46" s="19">
        <v>30</v>
      </c>
      <c r="F46">
        <v>37</v>
      </c>
      <c r="G46" t="s">
        <v>152</v>
      </c>
      <c r="H46">
        <v>0</v>
      </c>
      <c r="I46">
        <v>30</v>
      </c>
      <c r="J46" s="19">
        <v>0</v>
      </c>
    </row>
    <row r="47" spans="1:10" x14ac:dyDescent="0.25">
      <c r="A47" s="17">
        <v>45343</v>
      </c>
      <c r="B47" t="s">
        <v>247</v>
      </c>
      <c r="C47" t="s">
        <v>103</v>
      </c>
      <c r="D47" s="24" t="s">
        <v>129</v>
      </c>
      <c r="E47" s="19">
        <v>32.4</v>
      </c>
      <c r="G47" t="s">
        <v>248</v>
      </c>
      <c r="H47">
        <v>0</v>
      </c>
      <c r="I47">
        <v>0</v>
      </c>
      <c r="J47" s="19">
        <v>0</v>
      </c>
    </row>
    <row r="48" spans="1:10" x14ac:dyDescent="0.25">
      <c r="A48" s="17"/>
      <c r="D48" s="24"/>
      <c r="E48" s="19"/>
      <c r="J48" s="19"/>
    </row>
    <row r="49" spans="1:10" x14ac:dyDescent="0.25">
      <c r="A49" s="17"/>
      <c r="D49" s="24"/>
      <c r="J49" s="19"/>
    </row>
    <row r="50" spans="1:10" x14ac:dyDescent="0.25">
      <c r="A50" s="17"/>
      <c r="D50" s="24"/>
      <c r="E50" s="19"/>
      <c r="J50" s="19"/>
    </row>
    <row r="51" spans="1:10" x14ac:dyDescent="0.25">
      <c r="A51" s="17"/>
      <c r="J51" s="19"/>
    </row>
    <row r="52" spans="1:10" x14ac:dyDescent="0.25">
      <c r="A52" s="17"/>
      <c r="E52" s="19"/>
      <c r="J52" s="19"/>
    </row>
    <row r="53" spans="1:10" x14ac:dyDescent="0.25">
      <c r="A53" s="17"/>
      <c r="E53" s="19"/>
      <c r="J53" s="19"/>
    </row>
    <row r="54" spans="1:10" x14ac:dyDescent="0.25">
      <c r="A54" s="17"/>
      <c r="E54" s="19"/>
      <c r="J54" s="19"/>
    </row>
    <row r="55" spans="1:10" x14ac:dyDescent="0.25">
      <c r="A55" s="17"/>
      <c r="E55" s="19"/>
      <c r="J55" s="19"/>
    </row>
    <row r="56" spans="1:10" x14ac:dyDescent="0.25">
      <c r="A56" s="17"/>
      <c r="J56" s="19"/>
    </row>
    <row r="57" spans="1:10" x14ac:dyDescent="0.25">
      <c r="A57" s="17"/>
      <c r="J57" s="19"/>
    </row>
    <row r="58" spans="1:10" x14ac:dyDescent="0.25">
      <c r="A58" s="17"/>
      <c r="E58" s="19"/>
      <c r="J58" s="19"/>
    </row>
    <row r="59" spans="1:10" x14ac:dyDescent="0.25">
      <c r="A59" s="17"/>
      <c r="E59" s="19"/>
      <c r="J59" s="19"/>
    </row>
    <row r="60" spans="1:10" x14ac:dyDescent="0.25">
      <c r="A60" s="17"/>
      <c r="E60" s="19"/>
      <c r="J60" s="19"/>
    </row>
    <row r="61" spans="1:10" x14ac:dyDescent="0.25">
      <c r="A61" s="17"/>
      <c r="E61" s="19"/>
      <c r="J61" s="19"/>
    </row>
    <row r="62" spans="1:10" x14ac:dyDescent="0.25">
      <c r="A62" s="17"/>
      <c r="E62" s="19"/>
      <c r="J62" s="19"/>
    </row>
    <row r="63" spans="1:10" x14ac:dyDescent="0.25">
      <c r="A63" s="17"/>
      <c r="J63" s="19"/>
    </row>
    <row r="64" spans="1:10" x14ac:dyDescent="0.25">
      <c r="A64" s="17"/>
      <c r="E64" s="19"/>
      <c r="J64" s="19"/>
    </row>
    <row r="65" spans="1:10" x14ac:dyDescent="0.25">
      <c r="A65" s="17"/>
      <c r="E65" s="19"/>
      <c r="J65" s="19"/>
    </row>
    <row r="66" spans="1:10" x14ac:dyDescent="0.25">
      <c r="A66" s="17"/>
      <c r="E66" s="19"/>
      <c r="J66" s="19"/>
    </row>
    <row r="67" spans="1:10" x14ac:dyDescent="0.25">
      <c r="A67" s="17"/>
      <c r="E67" s="19"/>
      <c r="J67" s="19"/>
    </row>
    <row r="68" spans="1:10" x14ac:dyDescent="0.25">
      <c r="A68" s="17"/>
      <c r="E68" s="19"/>
      <c r="J68" s="19"/>
    </row>
    <row r="69" spans="1:10" x14ac:dyDescent="0.25">
      <c r="A69" s="17"/>
      <c r="E69" s="19"/>
      <c r="J69" s="19"/>
    </row>
    <row r="70" spans="1:10" x14ac:dyDescent="0.25">
      <c r="A70" s="17"/>
      <c r="E70" s="19"/>
      <c r="J70" s="19"/>
    </row>
    <row r="71" spans="1:10" x14ac:dyDescent="0.25">
      <c r="A71" s="17"/>
      <c r="E71" s="19"/>
      <c r="J71" s="19"/>
    </row>
    <row r="72" spans="1:10" x14ac:dyDescent="0.25">
      <c r="A72" s="17"/>
      <c r="J72" s="19"/>
    </row>
    <row r="73" spans="1:10" x14ac:dyDescent="0.25">
      <c r="A73" s="17"/>
      <c r="E73" s="19"/>
      <c r="J73" s="19"/>
    </row>
    <row r="74" spans="1:10" x14ac:dyDescent="0.25">
      <c r="A74" s="17"/>
      <c r="E74" s="19"/>
      <c r="J74" s="19"/>
    </row>
    <row r="75" spans="1:10" x14ac:dyDescent="0.25">
      <c r="A75" s="17"/>
      <c r="E75" s="19"/>
      <c r="J75" s="19"/>
    </row>
    <row r="76" spans="1:10" x14ac:dyDescent="0.25">
      <c r="A76" s="17"/>
      <c r="J76" s="19"/>
    </row>
    <row r="77" spans="1:10" x14ac:dyDescent="0.25">
      <c r="A77" s="17"/>
      <c r="E77" s="19"/>
      <c r="J77" s="19" t="str">
        <f t="shared" ref="J77:J82" si="0">IF(E77&gt;0,E77*100/F77,"")</f>
        <v/>
      </c>
    </row>
    <row r="78" spans="1:10" x14ac:dyDescent="0.25">
      <c r="A78" s="17"/>
      <c r="E78" s="19"/>
      <c r="J78" s="19" t="str">
        <f t="shared" si="0"/>
        <v/>
      </c>
    </row>
    <row r="79" spans="1:10" x14ac:dyDescent="0.25">
      <c r="A79" s="17"/>
      <c r="D79" s="24"/>
      <c r="E79" s="19"/>
      <c r="J79" s="19" t="str">
        <f t="shared" si="0"/>
        <v/>
      </c>
    </row>
    <row r="80" spans="1:10" x14ac:dyDescent="0.25">
      <c r="A80" s="17"/>
      <c r="E80" s="19"/>
      <c r="J80" s="19" t="str">
        <f t="shared" si="0"/>
        <v/>
      </c>
    </row>
    <row r="81" spans="1:10" x14ac:dyDescent="0.25">
      <c r="A81" s="17"/>
      <c r="J81" s="19" t="str">
        <f t="shared" si="0"/>
        <v/>
      </c>
    </row>
    <row r="82" spans="1:10" x14ac:dyDescent="0.25">
      <c r="A82" s="17"/>
      <c r="E82" s="19"/>
      <c r="J82" s="19" t="str">
        <f t="shared" si="0"/>
        <v/>
      </c>
    </row>
    <row r="83" spans="1:10" x14ac:dyDescent="0.25">
      <c r="A83" s="17"/>
      <c r="J83">
        <v>0</v>
      </c>
    </row>
    <row r="84" spans="1:10" x14ac:dyDescent="0.25">
      <c r="A84" s="17">
        <v>45681</v>
      </c>
      <c r="B84" t="s">
        <v>233</v>
      </c>
      <c r="C84" t="s">
        <v>131</v>
      </c>
      <c r="D84" t="s">
        <v>234</v>
      </c>
      <c r="E84">
        <v>7.9</v>
      </c>
      <c r="F84">
        <v>15</v>
      </c>
      <c r="G84" t="s">
        <v>235</v>
      </c>
      <c r="H84">
        <v>7.9</v>
      </c>
      <c r="I84">
        <v>7.9</v>
      </c>
      <c r="J84" s="19">
        <f>E84*100/F84</f>
        <v>52.666666666666664</v>
      </c>
    </row>
  </sheetData>
  <autoFilter ref="A3:J84" xr:uid="{A1406F36-66B7-46B4-87DE-263794650DBE}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43"/>
  <sheetViews>
    <sheetView workbookViewId="0">
      <selection activeCell="B15" sqref="B15"/>
    </sheetView>
  </sheetViews>
  <sheetFormatPr defaultRowHeight="15" x14ac:dyDescent="0.25"/>
  <cols>
    <col min="1" max="1" width="19.28515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  <c r="E3" s="22"/>
      <c r="F3" s="19"/>
    </row>
    <row r="4" spans="1:6" x14ac:dyDescent="0.25">
      <c r="A4" s="22" t="s">
        <v>37</v>
      </c>
      <c r="B4" s="19">
        <v>0</v>
      </c>
      <c r="E4" s="22"/>
      <c r="F4" s="19"/>
    </row>
    <row r="5" spans="1:6" x14ac:dyDescent="0.25">
      <c r="A5" s="22" t="s">
        <v>143</v>
      </c>
      <c r="B5" s="19">
        <v>18.918918918918919</v>
      </c>
      <c r="E5" s="22"/>
      <c r="F5" s="19"/>
    </row>
    <row r="6" spans="1:6" x14ac:dyDescent="0.25">
      <c r="A6" s="22" t="s">
        <v>141</v>
      </c>
      <c r="B6" s="19">
        <v>20.054054054054053</v>
      </c>
      <c r="E6" s="22"/>
      <c r="F6" s="19"/>
    </row>
    <row r="7" spans="1:6" x14ac:dyDescent="0.25">
      <c r="A7" s="22" t="s">
        <v>130</v>
      </c>
      <c r="B7" s="19">
        <v>100.54054054054055</v>
      </c>
      <c r="E7" s="22"/>
      <c r="F7" s="19"/>
    </row>
    <row r="8" spans="1:6" x14ac:dyDescent="0.25">
      <c r="A8" s="22" t="s">
        <v>85</v>
      </c>
      <c r="B8" s="19">
        <v>21.405405405405407</v>
      </c>
      <c r="E8" s="22"/>
      <c r="F8" s="19"/>
    </row>
    <row r="9" spans="1:6" x14ac:dyDescent="0.25">
      <c r="A9" s="22" t="s">
        <v>113</v>
      </c>
      <c r="B9" s="19">
        <v>44.166666666666664</v>
      </c>
      <c r="E9" s="22"/>
      <c r="F9" s="19"/>
    </row>
    <row r="10" spans="1:6" x14ac:dyDescent="0.25">
      <c r="A10" s="22" t="s">
        <v>236</v>
      </c>
      <c r="B10" s="19">
        <v>0</v>
      </c>
      <c r="E10" s="22"/>
      <c r="F10" s="19"/>
    </row>
    <row r="11" spans="1:6" x14ac:dyDescent="0.25">
      <c r="A11" s="22" t="s">
        <v>102</v>
      </c>
      <c r="B11" s="19">
        <v>0</v>
      </c>
      <c r="E11" s="22"/>
      <c r="F11" s="19"/>
    </row>
    <row r="12" spans="1:6" x14ac:dyDescent="0.25">
      <c r="A12" s="22" t="s">
        <v>128</v>
      </c>
      <c r="B12" s="19">
        <v>0</v>
      </c>
      <c r="E12" s="22"/>
      <c r="F12" s="19"/>
    </row>
    <row r="13" spans="1:6" x14ac:dyDescent="0.25">
      <c r="A13" s="22" t="s">
        <v>134</v>
      </c>
      <c r="B13" s="19"/>
      <c r="E13" s="22"/>
      <c r="F13" s="19"/>
    </row>
    <row r="14" spans="1:6" x14ac:dyDescent="0.25">
      <c r="A14" s="22" t="s">
        <v>136</v>
      </c>
      <c r="B14" s="19"/>
      <c r="E14" s="22"/>
      <c r="F14" s="19"/>
    </row>
    <row r="15" spans="1:6" x14ac:dyDescent="0.25">
      <c r="A15" s="22" t="s">
        <v>137</v>
      </c>
      <c r="B15" s="19"/>
      <c r="E15" s="22"/>
      <c r="F15" s="19"/>
    </row>
    <row r="16" spans="1:6" x14ac:dyDescent="0.25">
      <c r="A16" s="22" t="s">
        <v>140</v>
      </c>
      <c r="B16" s="19">
        <v>0</v>
      </c>
      <c r="E16" s="22"/>
      <c r="F16" s="19"/>
    </row>
    <row r="17" spans="1:6" x14ac:dyDescent="0.25">
      <c r="A17" s="22" t="s">
        <v>144</v>
      </c>
      <c r="B17" s="19">
        <v>0</v>
      </c>
      <c r="E17" s="22"/>
      <c r="F17" s="19"/>
    </row>
    <row r="18" spans="1:6" x14ac:dyDescent="0.25">
      <c r="A18" s="22" t="s">
        <v>146</v>
      </c>
      <c r="B18" s="19">
        <v>0</v>
      </c>
      <c r="E18" s="22"/>
      <c r="F18" s="19"/>
    </row>
    <row r="19" spans="1:6" x14ac:dyDescent="0.25">
      <c r="A19" s="22" t="s">
        <v>147</v>
      </c>
      <c r="B19" s="19">
        <v>0</v>
      </c>
      <c r="E19" s="22"/>
      <c r="F19" s="19"/>
    </row>
    <row r="20" spans="1:6" x14ac:dyDescent="0.25">
      <c r="A20" s="22" t="s">
        <v>153</v>
      </c>
      <c r="B20" s="19">
        <v>0</v>
      </c>
      <c r="E20" s="22"/>
      <c r="F20" s="19"/>
    </row>
    <row r="21" spans="1:6" x14ac:dyDescent="0.25">
      <c r="A21" s="22" t="s">
        <v>151</v>
      </c>
      <c r="B21" s="19">
        <v>0</v>
      </c>
      <c r="E21" s="22"/>
      <c r="F21" s="19"/>
    </row>
    <row r="22" spans="1:6" x14ac:dyDescent="0.25">
      <c r="A22" s="22" t="s">
        <v>156</v>
      </c>
      <c r="B22" s="19">
        <v>0</v>
      </c>
      <c r="E22" s="22"/>
      <c r="F22" s="19"/>
    </row>
    <row r="23" spans="1:6" x14ac:dyDescent="0.25">
      <c r="A23" s="22" t="s">
        <v>157</v>
      </c>
      <c r="B23" s="19">
        <v>0</v>
      </c>
      <c r="E23" s="22"/>
      <c r="F23" s="19"/>
    </row>
    <row r="24" spans="1:6" x14ac:dyDescent="0.25">
      <c r="A24" s="22" t="s">
        <v>159</v>
      </c>
      <c r="B24" s="19">
        <v>0</v>
      </c>
      <c r="E24" s="22"/>
      <c r="F24" s="19"/>
    </row>
    <row r="25" spans="1:6" x14ac:dyDescent="0.25">
      <c r="A25" s="22" t="s">
        <v>162</v>
      </c>
      <c r="B25" s="19">
        <v>129.72972972972974</v>
      </c>
      <c r="E25" s="22"/>
      <c r="F25" s="19"/>
    </row>
    <row r="26" spans="1:6" x14ac:dyDescent="0.25">
      <c r="A26" s="22" t="s">
        <v>164</v>
      </c>
      <c r="B26" s="19">
        <v>0</v>
      </c>
      <c r="E26" s="22"/>
      <c r="F26" s="19"/>
    </row>
    <row r="27" spans="1:6" x14ac:dyDescent="0.25">
      <c r="A27" s="22" t="s">
        <v>169</v>
      </c>
      <c r="B27" s="19">
        <v>0</v>
      </c>
      <c r="E27" s="22"/>
      <c r="F27" s="19"/>
    </row>
    <row r="28" spans="1:6" x14ac:dyDescent="0.25">
      <c r="A28" s="22" t="s">
        <v>170</v>
      </c>
      <c r="B28" s="19">
        <v>0</v>
      </c>
      <c r="E28" s="22"/>
      <c r="F28" s="19"/>
    </row>
    <row r="29" spans="1:6" x14ac:dyDescent="0.25">
      <c r="A29" s="22" t="s">
        <v>171</v>
      </c>
      <c r="B29" s="19">
        <v>0</v>
      </c>
      <c r="E29" s="22"/>
      <c r="F29" s="19"/>
    </row>
    <row r="30" spans="1:6" x14ac:dyDescent="0.25">
      <c r="A30" s="22" t="s">
        <v>172</v>
      </c>
      <c r="B30" s="19">
        <v>0</v>
      </c>
      <c r="E30" s="22"/>
      <c r="F30" s="19"/>
    </row>
    <row r="31" spans="1:6" x14ac:dyDescent="0.25">
      <c r="A31" s="22" t="s">
        <v>174</v>
      </c>
      <c r="B31" s="19">
        <v>0</v>
      </c>
      <c r="E31" s="22"/>
      <c r="F31" s="19"/>
    </row>
    <row r="32" spans="1:6" x14ac:dyDescent="0.25">
      <c r="A32" s="22" t="s">
        <v>176</v>
      </c>
      <c r="B32" s="19">
        <v>0</v>
      </c>
      <c r="E32" s="22"/>
      <c r="F32" s="19"/>
    </row>
    <row r="33" spans="1:6" x14ac:dyDescent="0.25">
      <c r="A33" s="22" t="s">
        <v>180</v>
      </c>
      <c r="B33" s="19">
        <v>0</v>
      </c>
      <c r="E33" s="22"/>
      <c r="F33" s="19"/>
    </row>
    <row r="34" spans="1:6" x14ac:dyDescent="0.25">
      <c r="A34" s="22" t="s">
        <v>182</v>
      </c>
      <c r="B34" s="19">
        <v>72.916666666666671</v>
      </c>
      <c r="E34" s="22"/>
      <c r="F34" s="19"/>
    </row>
    <row r="35" spans="1:6" x14ac:dyDescent="0.25">
      <c r="A35" s="22" t="s">
        <v>184</v>
      </c>
      <c r="B35" s="19">
        <v>0</v>
      </c>
      <c r="E35" s="22"/>
      <c r="F35" s="19"/>
    </row>
    <row r="36" spans="1:6" x14ac:dyDescent="0.25">
      <c r="A36" s="22" t="s">
        <v>187</v>
      </c>
      <c r="B36" s="19">
        <v>0</v>
      </c>
    </row>
    <row r="37" spans="1:6" x14ac:dyDescent="0.25">
      <c r="A37" s="22" t="s">
        <v>244</v>
      </c>
      <c r="B37" s="19">
        <v>0</v>
      </c>
    </row>
    <row r="38" spans="1:6" x14ac:dyDescent="0.25">
      <c r="A38" s="22" t="s">
        <v>237</v>
      </c>
      <c r="B38" s="19">
        <v>0</v>
      </c>
    </row>
    <row r="39" spans="1:6" x14ac:dyDescent="0.25">
      <c r="A39" s="22" t="s">
        <v>71</v>
      </c>
      <c r="B39" s="19">
        <v>21.666666666666668</v>
      </c>
    </row>
    <row r="40" spans="1:6" x14ac:dyDescent="0.25">
      <c r="A40" s="22" t="s">
        <v>246</v>
      </c>
      <c r="B40" s="19">
        <v>0</v>
      </c>
    </row>
    <row r="41" spans="1:6" x14ac:dyDescent="0.25">
      <c r="A41" s="22" t="s">
        <v>247</v>
      </c>
      <c r="B41" s="19">
        <v>0</v>
      </c>
    </row>
    <row r="42" spans="1:6" x14ac:dyDescent="0.25">
      <c r="A42" s="22" t="s">
        <v>233</v>
      </c>
      <c r="B42" s="19">
        <v>52.666666666666664</v>
      </c>
    </row>
    <row r="43" spans="1:6" x14ac:dyDescent="0.25">
      <c r="A43" s="22" t="s">
        <v>38</v>
      </c>
      <c r="B43">
        <v>482.06531531531539</v>
      </c>
    </row>
  </sheetData>
  <sortState xmlns:xlrd2="http://schemas.microsoft.com/office/spreadsheetml/2017/richdata2" ref="E3:F33">
    <sortCondition descending="1" ref="F3:F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J20" sqref="J20"/>
    </sheetView>
  </sheetViews>
  <sheetFormatPr defaultRowHeight="15" x14ac:dyDescent="0.25"/>
  <cols>
    <col min="1" max="1" width="14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152</v>
      </c>
      <c r="B4" s="18">
        <v>30</v>
      </c>
      <c r="E4" s="22"/>
      <c r="F4" s="18"/>
    </row>
    <row r="5" spans="1:6" x14ac:dyDescent="0.25">
      <c r="A5" s="22" t="s">
        <v>37</v>
      </c>
      <c r="B5">
        <v>0</v>
      </c>
      <c r="E5" s="22"/>
      <c r="F5" s="18"/>
    </row>
    <row r="6" spans="1:6" x14ac:dyDescent="0.25">
      <c r="A6" s="22" t="s">
        <v>148</v>
      </c>
      <c r="B6">
        <v>12.2</v>
      </c>
      <c r="E6" s="22"/>
    </row>
    <row r="7" spans="1:6" x14ac:dyDescent="0.25">
      <c r="A7" s="22" t="s">
        <v>235</v>
      </c>
      <c r="B7">
        <v>7.9</v>
      </c>
      <c r="E7" s="22"/>
    </row>
    <row r="8" spans="1:6" x14ac:dyDescent="0.25">
      <c r="A8" s="22" t="s">
        <v>132</v>
      </c>
      <c r="B8" s="18">
        <v>264</v>
      </c>
      <c r="E8" s="22"/>
    </row>
    <row r="9" spans="1:6" x14ac:dyDescent="0.25">
      <c r="A9" s="22" t="s">
        <v>139</v>
      </c>
      <c r="B9">
        <v>15.34</v>
      </c>
      <c r="E9" s="22"/>
    </row>
    <row r="10" spans="1:6" x14ac:dyDescent="0.25">
      <c r="A10" s="22" t="s">
        <v>163</v>
      </c>
      <c r="B10">
        <v>48</v>
      </c>
      <c r="E10" s="22"/>
    </row>
    <row r="11" spans="1:6" x14ac:dyDescent="0.25">
      <c r="A11" s="22" t="s">
        <v>160</v>
      </c>
      <c r="B11">
        <v>53</v>
      </c>
      <c r="E11" s="22"/>
    </row>
    <row r="12" spans="1:6" x14ac:dyDescent="0.25">
      <c r="A12" s="22" t="s">
        <v>104</v>
      </c>
      <c r="B12">
        <v>0</v>
      </c>
      <c r="E12" s="22"/>
    </row>
    <row r="13" spans="1:6" x14ac:dyDescent="0.25">
      <c r="A13" s="22" t="s">
        <v>145</v>
      </c>
      <c r="B13">
        <v>805.4</v>
      </c>
      <c r="E13" s="22"/>
    </row>
    <row r="14" spans="1:6" x14ac:dyDescent="0.25">
      <c r="A14" s="22" t="s">
        <v>154</v>
      </c>
      <c r="B14">
        <v>0</v>
      </c>
      <c r="E14" s="22"/>
    </row>
    <row r="15" spans="1:6" x14ac:dyDescent="0.25">
      <c r="A15" s="22" t="s">
        <v>158</v>
      </c>
      <c r="B15">
        <v>0</v>
      </c>
      <c r="E15" s="22"/>
    </row>
    <row r="16" spans="1:6" x14ac:dyDescent="0.25">
      <c r="A16" s="22" t="s">
        <v>165</v>
      </c>
      <c r="B16">
        <v>0</v>
      </c>
      <c r="E16" s="22"/>
    </row>
    <row r="17" spans="1:5" x14ac:dyDescent="0.25">
      <c r="A17" s="22" t="s">
        <v>173</v>
      </c>
      <c r="B17">
        <v>52.6</v>
      </c>
      <c r="E17" s="22"/>
    </row>
    <row r="18" spans="1:5" x14ac:dyDescent="0.25">
      <c r="A18" s="22" t="s">
        <v>175</v>
      </c>
      <c r="B18">
        <v>0</v>
      </c>
      <c r="E18" s="22"/>
    </row>
    <row r="19" spans="1:5" x14ac:dyDescent="0.25">
      <c r="A19" s="22" t="s">
        <v>177</v>
      </c>
      <c r="B19">
        <v>17.2</v>
      </c>
      <c r="E19" s="22"/>
    </row>
    <row r="20" spans="1:5" x14ac:dyDescent="0.25">
      <c r="A20" s="22" t="s">
        <v>181</v>
      </c>
      <c r="B20">
        <v>0</v>
      </c>
      <c r="E20" s="22"/>
    </row>
    <row r="21" spans="1:5" x14ac:dyDescent="0.25">
      <c r="A21" s="22" t="s">
        <v>183</v>
      </c>
      <c r="B21">
        <v>62.5</v>
      </c>
      <c r="E21" s="22"/>
    </row>
    <row r="22" spans="1:5" x14ac:dyDescent="0.25">
      <c r="A22" s="22" t="s">
        <v>248</v>
      </c>
      <c r="B22">
        <v>0</v>
      </c>
      <c r="E22" s="22"/>
    </row>
    <row r="23" spans="1:5" x14ac:dyDescent="0.25">
      <c r="A23" s="22" t="s">
        <v>38</v>
      </c>
      <c r="B23">
        <v>1368.1399999999999</v>
      </c>
      <c r="E23" s="22"/>
    </row>
    <row r="24" spans="1:5" x14ac:dyDescent="0.25">
      <c r="E24" s="22"/>
    </row>
    <row r="25" spans="1:5" x14ac:dyDescent="0.25">
      <c r="E25" s="22"/>
    </row>
    <row r="26" spans="1:5" x14ac:dyDescent="0.25">
      <c r="E26" s="22"/>
    </row>
    <row r="27" spans="1:5" x14ac:dyDescent="0.25">
      <c r="E27" s="22"/>
    </row>
    <row r="28" spans="1:5" x14ac:dyDescent="0.25">
      <c r="E28" s="22"/>
    </row>
    <row r="29" spans="1:5" x14ac:dyDescent="0.25">
      <c r="E29" s="22"/>
    </row>
    <row r="30" spans="1:5" x14ac:dyDescent="0.25">
      <c r="E30" s="22"/>
    </row>
    <row r="31" spans="1:5" x14ac:dyDescent="0.25">
      <c r="E31" s="22"/>
    </row>
    <row r="32" spans="1:5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5:F20">
    <sortCondition descending="1" ref="F5:F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E43"/>
  <sheetViews>
    <sheetView workbookViewId="0">
      <selection activeCell="B25" activeCellId="2" sqref="B7 B22 B25"/>
    </sheetView>
  </sheetViews>
  <sheetFormatPr defaultRowHeight="15" x14ac:dyDescent="0.25"/>
  <cols>
    <col min="1" max="1" width="19.28515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5" x14ac:dyDescent="0.25">
      <c r="A3" s="21" t="s">
        <v>36</v>
      </c>
      <c r="B3" t="s">
        <v>43</v>
      </c>
    </row>
    <row r="4" spans="1:5" x14ac:dyDescent="0.25">
      <c r="A4" s="22" t="s">
        <v>37</v>
      </c>
      <c r="E4" s="22"/>
    </row>
    <row r="5" spans="1:5" x14ac:dyDescent="0.25">
      <c r="A5" s="22" t="s">
        <v>143</v>
      </c>
      <c r="B5">
        <v>7</v>
      </c>
      <c r="E5" s="22"/>
    </row>
    <row r="6" spans="1:5" x14ac:dyDescent="0.25">
      <c r="A6" s="22" t="s">
        <v>141</v>
      </c>
      <c r="B6">
        <v>7.42</v>
      </c>
      <c r="E6" s="22"/>
    </row>
    <row r="7" spans="1:5" x14ac:dyDescent="0.25">
      <c r="A7" s="22" t="s">
        <v>130</v>
      </c>
      <c r="B7">
        <v>37.200000000000003</v>
      </c>
      <c r="E7" s="22"/>
    </row>
    <row r="8" spans="1:5" x14ac:dyDescent="0.25">
      <c r="A8" s="22" t="s">
        <v>85</v>
      </c>
      <c r="B8">
        <v>7.92</v>
      </c>
      <c r="E8" s="22"/>
    </row>
    <row r="9" spans="1:5" x14ac:dyDescent="0.25">
      <c r="A9" s="22" t="s">
        <v>113</v>
      </c>
      <c r="B9">
        <v>10.6</v>
      </c>
      <c r="E9" s="22"/>
    </row>
    <row r="10" spans="1:5" x14ac:dyDescent="0.25">
      <c r="A10" s="22" t="s">
        <v>236</v>
      </c>
      <c r="B10">
        <v>0</v>
      </c>
      <c r="E10" s="22"/>
    </row>
    <row r="11" spans="1:5" x14ac:dyDescent="0.25">
      <c r="A11" s="22" t="s">
        <v>102</v>
      </c>
      <c r="B11">
        <v>0</v>
      </c>
      <c r="E11" s="22"/>
    </row>
    <row r="12" spans="1:5" x14ac:dyDescent="0.25">
      <c r="A12" s="22" t="s">
        <v>128</v>
      </c>
      <c r="B12">
        <v>0</v>
      </c>
      <c r="E12" s="22"/>
    </row>
    <row r="13" spans="1:5" x14ac:dyDescent="0.25">
      <c r="A13" s="22" t="s">
        <v>134</v>
      </c>
      <c r="E13" s="22"/>
    </row>
    <row r="14" spans="1:5" x14ac:dyDescent="0.25">
      <c r="A14" s="22" t="s">
        <v>136</v>
      </c>
      <c r="E14" s="22"/>
    </row>
    <row r="15" spans="1:5" x14ac:dyDescent="0.25">
      <c r="A15" s="22" t="s">
        <v>137</v>
      </c>
      <c r="E15" s="22"/>
    </row>
    <row r="16" spans="1:5" x14ac:dyDescent="0.25">
      <c r="A16" s="22" t="s">
        <v>140</v>
      </c>
      <c r="B16">
        <v>0</v>
      </c>
      <c r="E16" s="22"/>
    </row>
    <row r="17" spans="1:5" x14ac:dyDescent="0.25">
      <c r="A17" s="22" t="s">
        <v>144</v>
      </c>
      <c r="B17">
        <v>0</v>
      </c>
      <c r="E17" s="22"/>
    </row>
    <row r="18" spans="1:5" x14ac:dyDescent="0.25">
      <c r="A18" s="22" t="s">
        <v>146</v>
      </c>
      <c r="B18">
        <v>0</v>
      </c>
      <c r="E18" s="22"/>
    </row>
    <row r="19" spans="1:5" x14ac:dyDescent="0.25">
      <c r="A19" s="22" t="s">
        <v>147</v>
      </c>
      <c r="B19">
        <v>0</v>
      </c>
      <c r="E19" s="22"/>
    </row>
    <row r="20" spans="1:5" x14ac:dyDescent="0.25">
      <c r="A20" s="22" t="s">
        <v>153</v>
      </c>
      <c r="B20">
        <v>0</v>
      </c>
      <c r="E20" s="22"/>
    </row>
    <row r="21" spans="1:5" x14ac:dyDescent="0.25">
      <c r="A21" s="22" t="s">
        <v>151</v>
      </c>
      <c r="B21">
        <v>0</v>
      </c>
      <c r="E21" s="22"/>
    </row>
    <row r="22" spans="1:5" x14ac:dyDescent="0.25">
      <c r="A22" s="22" t="s">
        <v>156</v>
      </c>
      <c r="B22">
        <v>200</v>
      </c>
      <c r="E22" s="22"/>
    </row>
    <row r="23" spans="1:5" x14ac:dyDescent="0.25">
      <c r="A23" s="22" t="s">
        <v>157</v>
      </c>
      <c r="B23">
        <v>0</v>
      </c>
      <c r="E23" s="22"/>
    </row>
    <row r="24" spans="1:5" x14ac:dyDescent="0.25">
      <c r="A24" s="22" t="s">
        <v>159</v>
      </c>
      <c r="B24">
        <v>0</v>
      </c>
      <c r="E24" s="22"/>
    </row>
    <row r="25" spans="1:5" x14ac:dyDescent="0.25">
      <c r="A25" s="22" t="s">
        <v>162</v>
      </c>
      <c r="B25">
        <v>48</v>
      </c>
      <c r="E25" s="22"/>
    </row>
    <row r="26" spans="1:5" x14ac:dyDescent="0.25">
      <c r="A26" s="22" t="s">
        <v>164</v>
      </c>
      <c r="B26">
        <v>0</v>
      </c>
      <c r="E26" s="22"/>
    </row>
    <row r="27" spans="1:5" x14ac:dyDescent="0.25">
      <c r="A27" s="22" t="s">
        <v>169</v>
      </c>
      <c r="B27">
        <v>0</v>
      </c>
      <c r="E27" s="22"/>
    </row>
    <row r="28" spans="1:5" x14ac:dyDescent="0.25">
      <c r="A28" s="22" t="s">
        <v>170</v>
      </c>
      <c r="B28">
        <v>0</v>
      </c>
      <c r="E28" s="22"/>
    </row>
    <row r="29" spans="1:5" x14ac:dyDescent="0.25">
      <c r="A29" s="22" t="s">
        <v>171</v>
      </c>
      <c r="B29">
        <v>0</v>
      </c>
      <c r="E29" s="22"/>
    </row>
    <row r="30" spans="1:5" x14ac:dyDescent="0.25">
      <c r="A30" s="22" t="s">
        <v>172</v>
      </c>
      <c r="B30">
        <v>0</v>
      </c>
      <c r="E30" s="22"/>
    </row>
    <row r="31" spans="1:5" x14ac:dyDescent="0.25">
      <c r="A31" s="22" t="s">
        <v>174</v>
      </c>
      <c r="B31">
        <v>0</v>
      </c>
      <c r="E31" s="22"/>
    </row>
    <row r="32" spans="1:5" x14ac:dyDescent="0.25">
      <c r="A32" s="22" t="s">
        <v>176</v>
      </c>
      <c r="B32">
        <v>0</v>
      </c>
      <c r="E32" s="22"/>
    </row>
    <row r="33" spans="1:5" x14ac:dyDescent="0.25">
      <c r="A33" s="22" t="s">
        <v>180</v>
      </c>
      <c r="B33">
        <v>0</v>
      </c>
      <c r="E33" s="22"/>
    </row>
    <row r="34" spans="1:5" x14ac:dyDescent="0.25">
      <c r="A34" s="22" t="s">
        <v>182</v>
      </c>
      <c r="B34">
        <v>24.5</v>
      </c>
      <c r="E34" s="22"/>
    </row>
    <row r="35" spans="1:5" x14ac:dyDescent="0.25">
      <c r="A35" s="22" t="s">
        <v>184</v>
      </c>
      <c r="B35">
        <v>0</v>
      </c>
    </row>
    <row r="36" spans="1:5" x14ac:dyDescent="0.25">
      <c r="A36" s="22" t="s">
        <v>187</v>
      </c>
      <c r="B36">
        <v>0</v>
      </c>
    </row>
    <row r="37" spans="1:5" x14ac:dyDescent="0.25">
      <c r="A37" s="22" t="s">
        <v>233</v>
      </c>
      <c r="B37">
        <v>7.9</v>
      </c>
    </row>
    <row r="38" spans="1:5" x14ac:dyDescent="0.25">
      <c r="A38" s="22" t="s">
        <v>244</v>
      </c>
      <c r="B38">
        <v>0</v>
      </c>
    </row>
    <row r="39" spans="1:5" x14ac:dyDescent="0.25">
      <c r="A39" s="22" t="s">
        <v>237</v>
      </c>
      <c r="B39">
        <v>0</v>
      </c>
    </row>
    <row r="40" spans="1:5" x14ac:dyDescent="0.25">
      <c r="A40" s="22" t="s">
        <v>71</v>
      </c>
      <c r="B40">
        <v>5.2</v>
      </c>
    </row>
    <row r="41" spans="1:5" x14ac:dyDescent="0.25">
      <c r="A41" s="22" t="s">
        <v>246</v>
      </c>
      <c r="B41">
        <v>0</v>
      </c>
    </row>
    <row r="42" spans="1:5" x14ac:dyDescent="0.25">
      <c r="A42" s="22" t="s">
        <v>247</v>
      </c>
      <c r="B42">
        <v>0</v>
      </c>
    </row>
    <row r="43" spans="1:5" x14ac:dyDescent="0.25">
      <c r="A43" s="22" t="s">
        <v>38</v>
      </c>
      <c r="B43">
        <v>355.73999999999995</v>
      </c>
    </row>
  </sheetData>
  <sortState xmlns:xlrd2="http://schemas.microsoft.com/office/spreadsheetml/2017/richdata2" ref="E5:F34">
    <sortCondition descending="1" ref="F5:F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L27" sqref="L27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145</v>
      </c>
      <c r="C4" s="6">
        <v>805.4</v>
      </c>
      <c r="E4" s="6">
        <v>1</v>
      </c>
      <c r="F4" s="34" t="s">
        <v>162</v>
      </c>
      <c r="G4" s="35"/>
      <c r="H4" s="6">
        <v>48</v>
      </c>
    </row>
    <row r="5" spans="1:8" x14ac:dyDescent="0.25">
      <c r="A5" s="6">
        <v>2</v>
      </c>
      <c r="B5" s="23" t="s">
        <v>132</v>
      </c>
      <c r="C5" s="6">
        <v>264</v>
      </c>
      <c r="E5" s="6">
        <v>2</v>
      </c>
      <c r="F5" s="34" t="s">
        <v>130</v>
      </c>
      <c r="G5" s="35"/>
      <c r="H5" s="6">
        <v>37.200000000000003</v>
      </c>
    </row>
    <row r="6" spans="1:8" x14ac:dyDescent="0.25">
      <c r="A6" s="6">
        <v>3</v>
      </c>
      <c r="B6" s="23" t="s">
        <v>183</v>
      </c>
      <c r="C6" s="6">
        <v>62.5</v>
      </c>
      <c r="E6" s="6">
        <v>3</v>
      </c>
      <c r="F6" s="34" t="s">
        <v>182</v>
      </c>
      <c r="G6" s="35"/>
      <c r="H6" s="6">
        <v>17.5</v>
      </c>
    </row>
    <row r="7" spans="1:8" x14ac:dyDescent="0.25">
      <c r="A7" s="6">
        <v>4</v>
      </c>
      <c r="B7" s="23" t="s">
        <v>160</v>
      </c>
      <c r="C7" s="6">
        <v>53</v>
      </c>
    </row>
    <row r="8" spans="1:8" x14ac:dyDescent="0.25">
      <c r="A8" s="6">
        <v>5</v>
      </c>
      <c r="B8" s="23" t="s">
        <v>173</v>
      </c>
      <c r="C8" s="6">
        <v>52.6</v>
      </c>
      <c r="E8" t="s">
        <v>54</v>
      </c>
    </row>
    <row r="9" spans="1:8" x14ac:dyDescent="0.25">
      <c r="E9" s="6">
        <v>1</v>
      </c>
      <c r="F9" s="34"/>
      <c r="G9" s="35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155</v>
      </c>
      <c r="C12" s="6">
        <v>200</v>
      </c>
      <c r="E12" t="s">
        <v>55</v>
      </c>
    </row>
    <row r="13" spans="1:8" x14ac:dyDescent="0.25">
      <c r="A13" s="6">
        <v>2</v>
      </c>
      <c r="B13" t="s">
        <v>162</v>
      </c>
      <c r="C13">
        <v>48</v>
      </c>
      <c r="E13" t="s">
        <v>69</v>
      </c>
    </row>
    <row r="14" spans="1:8" x14ac:dyDescent="0.25">
      <c r="A14" s="6">
        <v>3</v>
      </c>
      <c r="B14" s="6" t="s">
        <v>130</v>
      </c>
      <c r="C14" s="6">
        <v>37.200000000000003</v>
      </c>
      <c r="E14" s="6">
        <v>1</v>
      </c>
      <c r="F14" s="34" t="s">
        <v>162</v>
      </c>
      <c r="G14" s="35"/>
      <c r="H14" s="25">
        <v>129.72999999999999</v>
      </c>
    </row>
    <row r="15" spans="1:8" x14ac:dyDescent="0.25">
      <c r="A15" s="6">
        <v>4</v>
      </c>
      <c r="B15" s="6" t="s">
        <v>182</v>
      </c>
      <c r="C15" s="6">
        <v>24.5</v>
      </c>
      <c r="E15" s="6">
        <v>2</v>
      </c>
      <c r="F15" s="34" t="s">
        <v>130</v>
      </c>
      <c r="G15" s="35"/>
      <c r="H15" s="25">
        <v>100.54</v>
      </c>
    </row>
    <row r="16" spans="1:8" x14ac:dyDescent="0.25">
      <c r="A16" s="6">
        <v>5</v>
      </c>
      <c r="B16" s="6" t="s">
        <v>113</v>
      </c>
      <c r="C16" s="6">
        <v>10.6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4"/>
      <c r="G19" s="35"/>
      <c r="H19" s="6"/>
    </row>
    <row r="20" spans="1:8" x14ac:dyDescent="0.25">
      <c r="A20" s="6">
        <v>1</v>
      </c>
      <c r="B20" s="23" t="s">
        <v>145</v>
      </c>
      <c r="C20" s="6">
        <v>4</v>
      </c>
      <c r="E20" s="6">
        <v>2</v>
      </c>
      <c r="F20" s="34"/>
      <c r="G20" s="35"/>
      <c r="H20" s="6"/>
    </row>
    <row r="21" spans="1:8" x14ac:dyDescent="0.25">
      <c r="A21" s="6">
        <v>2</v>
      </c>
      <c r="B21" s="23" t="s">
        <v>132</v>
      </c>
      <c r="C21" s="6">
        <v>1</v>
      </c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4"/>
      <c r="G24" s="35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132</v>
      </c>
      <c r="C27" s="6"/>
    </row>
    <row r="28" spans="1:8" x14ac:dyDescent="0.25">
      <c r="A28" s="6" t="s">
        <v>0</v>
      </c>
      <c r="B28" s="6" t="s">
        <v>155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6</v>
      </c>
      <c r="G29" s="6">
        <v>6</v>
      </c>
      <c r="H29" s="6">
        <f>F29+G29</f>
        <v>12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130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>
        <v>22</v>
      </c>
      <c r="G33" s="6">
        <v>0</v>
      </c>
      <c r="H33" s="6">
        <f t="shared" si="0"/>
        <v>22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6</v>
      </c>
      <c r="G35" s="6">
        <v>0</v>
      </c>
      <c r="H35" s="6">
        <f t="shared" si="0"/>
        <v>6</v>
      </c>
    </row>
    <row r="36" spans="1:8" x14ac:dyDescent="0.25">
      <c r="E36" s="6" t="s">
        <v>168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2025-03-04T04:11:59Z</cp:lastPrinted>
  <dcterms:created xsi:type="dcterms:W3CDTF">2013-05-13T21:17:09Z</dcterms:created>
  <dcterms:modified xsi:type="dcterms:W3CDTF">2025-03-04T04:15:26Z</dcterms:modified>
</cp:coreProperties>
</file>